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gotpartners1-my.sharepoint.com/personal/lee_argotpartners_com/Documents/Documents/"/>
    </mc:Choice>
  </mc:AlternateContent>
  <xr:revisionPtr revIDLastSave="0" documentId="8_{068F6132-5D78-480A-BEAD-2738CB0E9C05}" xr6:coauthVersionLast="47" xr6:coauthVersionMax="47" xr10:uidLastSave="{00000000-0000-0000-0000-000000000000}"/>
  <bookViews>
    <workbookView xWindow="20370" yWindow="-120" windowWidth="29040" windowHeight="15840" xr2:uid="{6F7EFCF7-6CD2-45F7-A166-A3A010B2BEB1}"/>
  </bookViews>
  <sheets>
    <sheet name="Statement of Operations" sheetId="1" r:id="rId1"/>
    <sheet name="Selected Balance Sheet" sheetId="2" r:id="rId2"/>
  </sheets>
  <externalReferences>
    <externalReference r:id="rId3"/>
  </externalReferences>
  <definedNames>
    <definedName name="PL_NetLossQTD">[1]IS!$C$21</definedName>
    <definedName name="PL_OtherIncExpPQTD">[1]IS!$E$18</definedName>
    <definedName name="PL_OtherIncExpPYTD">[1]IS!$I$18</definedName>
    <definedName name="PL_OtherIncExpQTD">[1]IS!$C$18</definedName>
    <definedName name="PL_OtherIncExpYTD">[1]IS!$G$18</definedName>
    <definedName name="SCF_Options">[1]CF!$C$36</definedName>
    <definedName name="SCF_SBC">[1]CF!$C$13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4" i="1"/>
  <c r="H15" i="1" s="1"/>
  <c r="J8" i="1"/>
  <c r="H8" i="1"/>
  <c r="B1" i="1"/>
  <c r="H23" i="1" l="1"/>
  <c r="H25" i="1" s="1"/>
  <c r="F14" i="1"/>
  <c r="F15" i="1" s="1"/>
  <c r="J32" i="1"/>
  <c r="F20" i="1"/>
  <c r="J20" i="1"/>
  <c r="D32" i="1"/>
  <c r="D14" i="1"/>
  <c r="D15" i="1" s="1"/>
  <c r="D21" i="1" s="1"/>
  <c r="D23" i="1" s="1"/>
  <c r="D25" i="1" s="1"/>
  <c r="F32" i="1"/>
  <c r="J14" i="1"/>
  <c r="J15" i="1" s="1"/>
  <c r="H32" i="1"/>
  <c r="D20" i="1"/>
  <c r="F21" i="1" l="1"/>
  <c r="F23" i="1" s="1"/>
  <c r="J23" i="1"/>
  <c r="J25" i="1" s="1"/>
  <c r="F25" i="1"/>
</calcChain>
</file>

<file path=xl/sharedStrings.xml><?xml version="1.0" encoding="utf-8"?>
<sst xmlns="http://schemas.openxmlformats.org/spreadsheetml/2006/main" count="43" uniqueCount="40">
  <si>
    <t xml:space="preserve"> </t>
  </si>
  <si>
    <t>Collaboration revenue</t>
  </si>
  <si>
    <t>Operating expenses:</t>
  </si>
  <si>
    <t>Total operating expenses</t>
  </si>
  <si>
    <t>Loss from operations</t>
  </si>
  <si>
    <t>Other income (expense)</t>
  </si>
  <si>
    <t>Interest income</t>
  </si>
  <si>
    <t>Total other income (expense)</t>
  </si>
  <si>
    <t>Net loss per share, basic and diluted</t>
  </si>
  <si>
    <t>Weighted-average common shares outstanding, basic and diluted</t>
  </si>
  <si>
    <t>Research and development</t>
  </si>
  <si>
    <t>General and administrative</t>
  </si>
  <si>
    <t>Total stock-based compensation expense</t>
  </si>
  <si>
    <t xml:space="preserve">IGM Biosciences, Inc. </t>
  </si>
  <si>
    <t>Cash and investments</t>
  </si>
  <si>
    <t>Total assets</t>
  </si>
  <si>
    <t>Accounts payable</t>
  </si>
  <si>
    <t>Accrued liabilities</t>
  </si>
  <si>
    <t>Deferred revenue</t>
  </si>
  <si>
    <t>Total liabilities</t>
  </si>
  <si>
    <t>Accumulated deficit</t>
  </si>
  <si>
    <t>Total stockholders' equity</t>
  </si>
  <si>
    <t>Selected Statement of Operations Data</t>
  </si>
  <si>
    <t>(in thousands, except share and per share data)</t>
  </si>
  <si>
    <t>Selected Balance Sheet Data</t>
  </si>
  <si>
    <t>(in thousands)</t>
  </si>
  <si>
    <t>Three Months Ended</t>
  </si>
  <si>
    <t>December 31,</t>
  </si>
  <si>
    <t>Twelve Months Ended</t>
  </si>
  <si>
    <t>December 31,</t>
  </si>
  <si>
    <t>March 31,</t>
  </si>
  <si>
    <t>Loss before income tax expense</t>
  </si>
  <si>
    <t>Income tax expense</t>
  </si>
  <si>
    <t>(unaudited)</t>
  </si>
  <si>
    <t>March 31,</t>
  </si>
  <si>
    <t>Net loss</t>
  </si>
  <si>
    <r>
      <t xml:space="preserve">Research and development </t>
    </r>
    <r>
      <rPr>
        <vertAlign val="superscript"/>
        <sz val="12"/>
        <color theme="1"/>
        <rFont val="Calibri"/>
        <family val="2"/>
        <scheme val="minor"/>
      </rPr>
      <t>(1)</t>
    </r>
  </si>
  <si>
    <r>
      <t xml:space="preserve">General and administrative </t>
    </r>
    <r>
      <rPr>
        <vertAlign val="superscript"/>
        <sz val="12"/>
        <color theme="1"/>
        <rFont val="Calibri"/>
        <family val="2"/>
        <scheme val="minor"/>
      </rPr>
      <t>(1)</t>
    </r>
  </si>
  <si>
    <r>
      <rPr>
        <vertAlign val="superscript"/>
        <sz val="12"/>
        <color theme="1"/>
        <rFont val="Calibri"/>
        <family val="2"/>
        <scheme val="minor"/>
      </rPr>
      <t>(1)</t>
    </r>
    <r>
      <rPr>
        <sz val="12"/>
        <color theme="1"/>
        <rFont val="Calibri"/>
        <family val="2"/>
        <scheme val="minor"/>
      </rPr>
      <t xml:space="preserve"> Amounts include stock-based compensation expense as follows:</t>
    </r>
  </si>
  <si>
    <t>Other income (expense):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</si>
</sst>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—&quot;_);_(@_)"/>
    <numFmt numFmtId="166" formatCode="_(&quot;$&quot;* #,##0_);_(&quot;$&quot;* \(#,##0\);_(&quot;$&quot;* &quot;—&quot;_);_(@_)"/>
    <numFmt numFmtId="167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49" fontId="3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top"/>
    </xf>
    <xf numFmtId="166" fontId="7" fillId="2" borderId="0" xfId="2" applyNumberFormat="1" applyFont="1" applyFill="1" applyAlignment="1">
      <alignment horizontal="right"/>
    </xf>
    <xf numFmtId="166" fontId="7" fillId="2" borderId="0" xfId="2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vertical="top" indent="2"/>
    </xf>
    <xf numFmtId="165" fontId="7" fillId="2" borderId="0" xfId="1" applyNumberFormat="1" applyFont="1" applyFill="1" applyAlignment="1">
      <alignment horizontal="right"/>
    </xf>
    <xf numFmtId="49" fontId="7" fillId="2" borderId="0" xfId="1" applyNumberFormat="1" applyFont="1" applyFill="1" applyBorder="1" applyAlignment="1">
      <alignment horizontal="left"/>
    </xf>
    <xf numFmtId="49" fontId="7" fillId="2" borderId="0" xfId="1" applyNumberFormat="1" applyFont="1" applyFill="1" applyAlignment="1">
      <alignment horizontal="left"/>
    </xf>
    <xf numFmtId="164" fontId="10" fillId="0" borderId="0" xfId="0" applyNumberFormat="1" applyFont="1"/>
    <xf numFmtId="164" fontId="3" fillId="0" borderId="0" xfId="1" applyNumberFormat="1" applyFont="1"/>
    <xf numFmtId="0" fontId="3" fillId="2" borderId="0" xfId="0" applyFont="1" applyFill="1" applyAlignment="1">
      <alignment horizontal="left" vertical="top" indent="4"/>
    </xf>
    <xf numFmtId="165" fontId="7" fillId="2" borderId="4" xfId="1" applyNumberFormat="1" applyFont="1" applyFill="1" applyBorder="1" applyAlignment="1">
      <alignment horizontal="right"/>
    </xf>
    <xf numFmtId="164" fontId="3" fillId="0" borderId="0" xfId="0" applyNumberFormat="1" applyFont="1"/>
    <xf numFmtId="43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/>
    <xf numFmtId="165" fontId="7" fillId="2" borderId="2" xfId="1" applyNumberFormat="1" applyFont="1" applyFill="1" applyBorder="1" applyAlignment="1">
      <alignment horizontal="right"/>
    </xf>
    <xf numFmtId="167" fontId="7" fillId="2" borderId="3" xfId="2" applyNumberFormat="1" applyFont="1" applyFill="1" applyBorder="1" applyAlignment="1">
      <alignment horizontal="right"/>
    </xf>
    <xf numFmtId="167" fontId="7" fillId="2" borderId="0" xfId="2" applyNumberFormat="1" applyFont="1" applyFill="1" applyAlignment="1">
      <alignment horizontal="left"/>
    </xf>
    <xf numFmtId="167" fontId="7" fillId="2" borderId="0" xfId="2" applyNumberFormat="1" applyFont="1" applyFill="1" applyBorder="1" applyAlignment="1">
      <alignment horizontal="left"/>
    </xf>
    <xf numFmtId="167" fontId="7" fillId="2" borderId="0" xfId="2" applyNumberFormat="1" applyFont="1" applyFill="1" applyBorder="1" applyAlignment="1">
      <alignment horizontal="right"/>
    </xf>
    <xf numFmtId="44" fontId="7" fillId="2" borderId="0" xfId="2" applyFont="1" applyFill="1" applyBorder="1" applyAlignment="1">
      <alignment horizontal="right"/>
    </xf>
    <xf numFmtId="44" fontId="7" fillId="2" borderId="0" xfId="2" applyFont="1" applyFill="1" applyBorder="1" applyAlignment="1">
      <alignment horizontal="left"/>
    </xf>
    <xf numFmtId="44" fontId="7" fillId="2" borderId="0" xfId="2" applyFont="1" applyFill="1" applyAlignment="1">
      <alignment horizontal="left"/>
    </xf>
    <xf numFmtId="165" fontId="7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/>
    <xf numFmtId="49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right"/>
    </xf>
    <xf numFmtId="0" fontId="8" fillId="2" borderId="0" xfId="0" applyFont="1" applyFill="1"/>
    <xf numFmtId="167" fontId="7" fillId="2" borderId="0" xfId="2" applyNumberFormat="1" applyFont="1" applyFill="1" applyAlignment="1">
      <alignment horizontal="right"/>
    </xf>
    <xf numFmtId="49" fontId="3" fillId="2" borderId="0" xfId="1" applyNumberFormat="1" applyFont="1" applyFill="1" applyBorder="1" applyAlignment="1">
      <alignment horizontal="left"/>
    </xf>
    <xf numFmtId="166" fontId="7" fillId="2" borderId="3" xfId="1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left"/>
    </xf>
    <xf numFmtId="0" fontId="10" fillId="2" borderId="0" xfId="4" applyFont="1" applyFill="1"/>
    <xf numFmtId="0" fontId="4" fillId="2" borderId="0" xfId="0" applyFont="1" applyFill="1" applyAlignment="1">
      <alignment wrapText="1"/>
    </xf>
    <xf numFmtId="49" fontId="4" fillId="0" borderId="0" xfId="0" applyNumberFormat="1" applyFont="1" applyAlignment="1">
      <alignment horizontal="left" wrapText="1"/>
    </xf>
    <xf numFmtId="166" fontId="3" fillId="2" borderId="0" xfId="1" applyNumberFormat="1" applyFont="1" applyFill="1" applyBorder="1" applyAlignment="1">
      <alignment horizontal="right"/>
    </xf>
    <xf numFmtId="165" fontId="3" fillId="0" borderId="0" xfId="0" applyNumberFormat="1" applyFont="1"/>
    <xf numFmtId="9" fontId="10" fillId="0" borderId="0" xfId="3" applyFont="1" applyFill="1"/>
    <xf numFmtId="9" fontId="3" fillId="0" borderId="0" xfId="3" applyFont="1" applyFill="1"/>
    <xf numFmtId="164" fontId="6" fillId="0" borderId="0" xfId="1" applyNumberFormat="1" applyFont="1" applyBorder="1"/>
    <xf numFmtId="49" fontId="3" fillId="0" borderId="0" xfId="1" applyNumberFormat="1" applyFont="1" applyBorder="1" applyAlignment="1">
      <alignment horizontal="left"/>
    </xf>
    <xf numFmtId="164" fontId="7" fillId="0" borderId="0" xfId="1" applyNumberFormat="1" applyFont="1" applyBorder="1"/>
    <xf numFmtId="49" fontId="3" fillId="0" borderId="0" xfId="1" applyNumberFormat="1" applyFont="1" applyAlignment="1">
      <alignment horizontal="left"/>
    </xf>
    <xf numFmtId="0" fontId="3" fillId="0" borderId="0" xfId="0" quotePrefix="1" applyFont="1"/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9545447B-FA6D-4CBD-B036-7F922B5781EE}"/>
    <cellStyle name="Percent" xfId="3" builtinId="5"/>
  </cellStyles>
  <dxfs count="4"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  <dxf>
      <fill>
        <patternFill patternType="solid">
          <fgColor indexed="64"/>
          <bgColor rgb="FFCFF0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cachau\Box\Accounting%20(Misbah%20Tahir)\SEC%20Reporting\2022\20220930%20Form%2010-Q\AD%20Linking%20Document\10Q%20Linking%20Document_2022%20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10-Q--&gt;"/>
      <sheetName val="BS"/>
      <sheetName val="IS"/>
      <sheetName val="CI"/>
      <sheetName val="SE"/>
      <sheetName val="CF"/>
      <sheetName val="Cover-FN 1 - RF"/>
      <sheetName val="FN 3 FV"/>
      <sheetName val="FN 4 BS"/>
      <sheetName val="FN 5 License"/>
      <sheetName val="FN6 Sanofi"/>
      <sheetName val="FN 7 Stockholders Equity"/>
      <sheetName val="FN 8 SBC"/>
      <sheetName val="FN 8 Op RSU"/>
      <sheetName val="FN 9 NPS"/>
      <sheetName val="FN 10 CC not commenced"/>
      <sheetName val="MDA_T1"/>
      <sheetName val="MDA_T2"/>
      <sheetName val="8-K--&gt;"/>
      <sheetName val="IS_8K"/>
      <sheetName val="BS_8K"/>
      <sheetName val="not used--&gt;"/>
      <sheetName val="FN 10 CC"/>
    </sheetNames>
    <sheetDataSet>
      <sheetData sheetId="0">
        <row r="11">
          <cell r="G11" t="str">
            <v>2022</v>
          </cell>
        </row>
      </sheetData>
      <sheetData sheetId="1"/>
      <sheetData sheetId="2">
        <row r="1">
          <cell r="A1" t="str">
            <v xml:space="preserve">IGM Biosciences, Inc. </v>
          </cell>
        </row>
      </sheetData>
      <sheetData sheetId="3">
        <row r="18">
          <cell r="C18">
            <v>2475</v>
          </cell>
          <cell r="E18">
            <v>35</v>
          </cell>
          <cell r="G18">
            <v>3289</v>
          </cell>
          <cell r="I18">
            <v>121</v>
          </cell>
        </row>
        <row r="21">
          <cell r="C21">
            <v>-58037</v>
          </cell>
        </row>
      </sheetData>
      <sheetData sheetId="4"/>
      <sheetData sheetId="5"/>
      <sheetData sheetId="6">
        <row r="13">
          <cell r="C13">
            <v>33601</v>
          </cell>
        </row>
        <row r="36">
          <cell r="C36">
            <v>436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CE8C-995D-461D-B3EC-65F1549D4B89}">
  <dimension ref="A1:P33"/>
  <sheetViews>
    <sheetView tabSelected="1" workbookViewId="0">
      <selection activeCell="M16" sqref="M16"/>
    </sheetView>
  </sheetViews>
  <sheetFormatPr defaultColWidth="8.85546875" defaultRowHeight="15.75" outlineLevelCol="1" x14ac:dyDescent="0.25"/>
  <cols>
    <col min="1" max="1" width="2.42578125" style="3" customWidth="1"/>
    <col min="2" max="2" width="70.7109375" style="3" customWidth="1"/>
    <col min="3" max="3" width="1.7109375" style="43" customWidth="1"/>
    <col min="4" max="4" width="15.7109375" style="3" customWidth="1"/>
    <col min="5" max="5" width="1.7109375" style="43" customWidth="1"/>
    <col min="6" max="6" width="15.7109375" style="3" customWidth="1"/>
    <col min="7" max="7" width="1.7109375" style="43" hidden="1" customWidth="1" outlineLevel="1"/>
    <col min="8" max="8" width="15.7109375" style="3" hidden="1" customWidth="1" outlineLevel="1"/>
    <col min="9" max="9" width="1.7109375" style="43" hidden="1" customWidth="1" outlineLevel="1"/>
    <col min="10" max="10" width="15.7109375" style="3" hidden="1" customWidth="1" outlineLevel="1"/>
    <col min="11" max="11" width="4.85546875" style="3" customWidth="1" collapsed="1"/>
    <col min="12" max="12" width="8.85546875" style="3"/>
    <col min="13" max="13" width="14" style="3" bestFit="1" customWidth="1"/>
    <col min="14" max="14" width="13.85546875" style="3" bestFit="1" customWidth="1"/>
    <col min="15" max="15" width="12.85546875" style="3" bestFit="1" customWidth="1"/>
    <col min="16" max="16" width="13.7109375" style="3" bestFit="1" customWidth="1"/>
    <col min="17" max="16384" width="8.85546875" style="3"/>
  </cols>
  <sheetData>
    <row r="1" spans="1:14" x14ac:dyDescent="0.25">
      <c r="A1" s="1"/>
      <c r="B1" s="57" t="str">
        <f>[1]BS!A1</f>
        <v xml:space="preserve">IGM Biosciences, Inc. </v>
      </c>
      <c r="C1" s="57"/>
      <c r="D1" s="57"/>
      <c r="E1" s="57"/>
      <c r="F1" s="57"/>
      <c r="G1" s="57"/>
      <c r="H1" s="57"/>
      <c r="I1" s="57"/>
      <c r="J1" s="57"/>
      <c r="M1" s="4"/>
    </row>
    <row r="2" spans="1:14" x14ac:dyDescent="0.25">
      <c r="A2" s="1"/>
      <c r="B2" s="57" t="s">
        <v>22</v>
      </c>
      <c r="C2" s="57"/>
      <c r="D2" s="57"/>
      <c r="E2" s="57"/>
      <c r="F2" s="57"/>
      <c r="G2" s="57"/>
      <c r="H2" s="57"/>
      <c r="I2" s="57"/>
      <c r="J2" s="57"/>
      <c r="M2" s="5"/>
    </row>
    <row r="3" spans="1:14" x14ac:dyDescent="0.25">
      <c r="A3" s="1"/>
      <c r="B3" s="57" t="s">
        <v>33</v>
      </c>
      <c r="C3" s="57"/>
      <c r="D3" s="57"/>
      <c r="E3" s="57"/>
      <c r="F3" s="57"/>
      <c r="G3" s="2"/>
      <c r="H3" s="2"/>
      <c r="I3" s="2"/>
      <c r="J3" s="2"/>
      <c r="M3" s="5"/>
    </row>
    <row r="4" spans="1:14" x14ac:dyDescent="0.25">
      <c r="A4" s="1"/>
      <c r="B4" s="57" t="s">
        <v>23</v>
      </c>
      <c r="C4" s="57"/>
      <c r="D4" s="57"/>
      <c r="E4" s="57"/>
      <c r="F4" s="57"/>
      <c r="G4" s="57"/>
      <c r="H4" s="57"/>
      <c r="I4" s="57"/>
      <c r="J4" s="57"/>
    </row>
    <row r="5" spans="1:14" ht="11.85" customHeight="1" x14ac:dyDescent="0.25">
      <c r="A5" s="1"/>
      <c r="B5" s="1"/>
      <c r="C5" s="6"/>
      <c r="D5" s="1"/>
      <c r="E5" s="6"/>
      <c r="F5" s="1"/>
      <c r="G5" s="6"/>
      <c r="H5" s="1"/>
      <c r="I5" s="6"/>
      <c r="J5" s="1"/>
    </row>
    <row r="6" spans="1:14" x14ac:dyDescent="0.25">
      <c r="A6" s="1"/>
      <c r="B6" s="7"/>
      <c r="C6" s="8"/>
      <c r="D6" s="58" t="s">
        <v>26</v>
      </c>
      <c r="E6" s="58"/>
      <c r="F6" s="58"/>
      <c r="G6" s="8"/>
      <c r="H6" s="58" t="s">
        <v>28</v>
      </c>
      <c r="I6" s="58"/>
      <c r="J6" s="58"/>
    </row>
    <row r="7" spans="1:14" x14ac:dyDescent="0.25">
      <c r="A7" s="1"/>
      <c r="B7" s="7"/>
      <c r="C7" s="8"/>
      <c r="D7" s="56" t="s">
        <v>30</v>
      </c>
      <c r="E7" s="56"/>
      <c r="F7" s="56"/>
      <c r="G7" s="8"/>
      <c r="H7" s="56" t="s">
        <v>27</v>
      </c>
      <c r="I7" s="56"/>
      <c r="J7" s="56"/>
    </row>
    <row r="8" spans="1:14" x14ac:dyDescent="0.25">
      <c r="A8" s="1"/>
      <c r="B8" s="7"/>
      <c r="C8" s="8"/>
      <c r="D8" s="9">
        <v>2023</v>
      </c>
      <c r="E8" s="8"/>
      <c r="F8" s="9">
        <v>2022</v>
      </c>
      <c r="G8" s="8"/>
      <c r="H8" s="9">
        <f>+D8</f>
        <v>2023</v>
      </c>
      <c r="I8" s="8"/>
      <c r="J8" s="9">
        <f>+F8</f>
        <v>2022</v>
      </c>
    </row>
    <row r="9" spans="1:14" x14ac:dyDescent="0.25">
      <c r="A9" s="1"/>
      <c r="B9" s="10" t="s">
        <v>1</v>
      </c>
      <c r="C9" s="6"/>
      <c r="D9" s="11">
        <v>522</v>
      </c>
      <c r="E9" s="12"/>
      <c r="F9" s="11">
        <v>0</v>
      </c>
      <c r="G9" s="12"/>
      <c r="H9" s="11">
        <v>1069</v>
      </c>
      <c r="I9" s="12"/>
      <c r="J9" s="11">
        <v>0</v>
      </c>
    </row>
    <row r="10" spans="1:14" x14ac:dyDescent="0.25">
      <c r="A10" s="1"/>
      <c r="B10" s="10" t="s">
        <v>0</v>
      </c>
      <c r="C10" s="6"/>
      <c r="D10" s="13"/>
      <c r="E10" s="6"/>
      <c r="F10" s="13"/>
      <c r="G10" s="6"/>
      <c r="H10" s="13"/>
      <c r="I10" s="6"/>
      <c r="J10" s="14"/>
    </row>
    <row r="11" spans="1:14" x14ac:dyDescent="0.25">
      <c r="A11" s="1"/>
      <c r="B11" s="10" t="s">
        <v>2</v>
      </c>
      <c r="C11" s="6"/>
      <c r="D11" s="13"/>
      <c r="E11" s="6"/>
      <c r="F11" s="13"/>
      <c r="G11" s="6"/>
      <c r="H11" s="13"/>
      <c r="I11" s="6"/>
      <c r="J11" s="14"/>
    </row>
    <row r="12" spans="1:14" ht="18" x14ac:dyDescent="0.25">
      <c r="A12" s="1"/>
      <c r="B12" s="15" t="s">
        <v>36</v>
      </c>
      <c r="C12" s="6"/>
      <c r="D12" s="16">
        <v>50894</v>
      </c>
      <c r="E12" s="17"/>
      <c r="F12" s="16">
        <v>38875</v>
      </c>
      <c r="G12" s="18"/>
      <c r="H12" s="16">
        <v>179289</v>
      </c>
      <c r="I12" s="17"/>
      <c r="J12" s="16">
        <v>127026</v>
      </c>
      <c r="M12" s="19"/>
      <c r="N12" s="19"/>
    </row>
    <row r="13" spans="1:14" ht="18" x14ac:dyDescent="0.25">
      <c r="A13" s="1"/>
      <c r="B13" s="15" t="s">
        <v>37</v>
      </c>
      <c r="C13" s="6"/>
      <c r="D13" s="16">
        <v>13002</v>
      </c>
      <c r="E13" s="17"/>
      <c r="F13" s="16">
        <v>13081</v>
      </c>
      <c r="G13" s="18"/>
      <c r="H13" s="16">
        <v>49736</v>
      </c>
      <c r="I13" s="17"/>
      <c r="J13" s="16">
        <v>38297</v>
      </c>
      <c r="K13" s="20"/>
      <c r="M13" s="19"/>
      <c r="N13" s="19"/>
    </row>
    <row r="14" spans="1:14" x14ac:dyDescent="0.25">
      <c r="A14" s="1"/>
      <c r="B14" s="21" t="s">
        <v>3</v>
      </c>
      <c r="C14" s="6"/>
      <c r="D14" s="22">
        <f>+SUM(D12:D13)</f>
        <v>63896</v>
      </c>
      <c r="E14" s="17"/>
      <c r="F14" s="22">
        <f>+SUM(F12:F13)</f>
        <v>51956</v>
      </c>
      <c r="G14" s="18"/>
      <c r="H14" s="22">
        <f>+SUM(H12:H13)</f>
        <v>229025</v>
      </c>
      <c r="I14" s="17"/>
      <c r="J14" s="22">
        <f>+SUM(J12:J13)</f>
        <v>165323</v>
      </c>
      <c r="K14" s="20"/>
      <c r="M14" s="23"/>
    </row>
    <row r="15" spans="1:14" x14ac:dyDescent="0.25">
      <c r="A15" s="1"/>
      <c r="B15" s="10" t="s">
        <v>4</v>
      </c>
      <c r="C15" s="6"/>
      <c r="D15" s="16">
        <f>D9-D14</f>
        <v>-63374</v>
      </c>
      <c r="E15" s="18"/>
      <c r="F15" s="16">
        <f>F9-F14</f>
        <v>-51956</v>
      </c>
      <c r="G15" s="18"/>
      <c r="H15" s="16">
        <f>H9-H14</f>
        <v>-227956</v>
      </c>
      <c r="I15" s="17"/>
      <c r="J15" s="16">
        <f>J9-J14</f>
        <v>-165323</v>
      </c>
      <c r="K15" s="20"/>
      <c r="M15" s="23"/>
    </row>
    <row r="16" spans="1:14" x14ac:dyDescent="0.25">
      <c r="A16" s="1"/>
      <c r="B16" s="10" t="s">
        <v>0</v>
      </c>
      <c r="C16" s="6"/>
      <c r="D16" s="16"/>
      <c r="E16" s="18"/>
      <c r="F16" s="16"/>
      <c r="G16" s="18"/>
      <c r="H16" s="16"/>
      <c r="I16" s="17"/>
      <c r="J16" s="16"/>
      <c r="K16" s="20"/>
      <c r="L16" s="24"/>
      <c r="M16" s="23"/>
    </row>
    <row r="17" spans="1:16" x14ac:dyDescent="0.25">
      <c r="A17" s="1"/>
      <c r="B17" s="10" t="s">
        <v>39</v>
      </c>
      <c r="C17" s="6"/>
      <c r="D17" s="16"/>
      <c r="E17" s="18"/>
      <c r="F17" s="16"/>
      <c r="G17" s="18"/>
      <c r="H17" s="16"/>
      <c r="I17" s="17"/>
      <c r="J17" s="16"/>
      <c r="K17" s="20"/>
      <c r="L17" s="24"/>
      <c r="M17" s="23"/>
    </row>
    <row r="18" spans="1:16" x14ac:dyDescent="0.25">
      <c r="A18" s="1"/>
      <c r="B18" s="15" t="s">
        <v>6</v>
      </c>
      <c r="C18" s="6"/>
      <c r="D18" s="16">
        <v>4172</v>
      </c>
      <c r="E18" s="18"/>
      <c r="F18" s="16">
        <v>54</v>
      </c>
      <c r="G18" s="18"/>
      <c r="H18" s="16">
        <v>7035</v>
      </c>
      <c r="I18" s="17"/>
      <c r="J18" s="16">
        <v>159</v>
      </c>
      <c r="K18" s="20"/>
      <c r="L18" s="24"/>
      <c r="M18" s="23"/>
    </row>
    <row r="19" spans="1:16" x14ac:dyDescent="0.25">
      <c r="A19" s="1"/>
      <c r="B19" s="15" t="s">
        <v>5</v>
      </c>
      <c r="C19" s="6"/>
      <c r="D19" s="16">
        <v>-20</v>
      </c>
      <c r="E19" s="18"/>
      <c r="F19" s="16">
        <v>8</v>
      </c>
      <c r="G19" s="18"/>
      <c r="H19" s="16">
        <v>-181</v>
      </c>
      <c r="I19" s="17"/>
      <c r="J19" s="16">
        <v>0</v>
      </c>
      <c r="K19" s="20"/>
      <c r="L19" s="25"/>
      <c r="M19" s="19"/>
      <c r="N19" s="19"/>
      <c r="O19" s="26"/>
      <c r="P19" s="26"/>
    </row>
    <row r="20" spans="1:16" x14ac:dyDescent="0.25">
      <c r="A20" s="1"/>
      <c r="B20" s="21" t="s">
        <v>7</v>
      </c>
      <c r="C20" s="6"/>
      <c r="D20" s="27">
        <f>SUM(D18:D19)</f>
        <v>4152</v>
      </c>
      <c r="E20" s="18"/>
      <c r="F20" s="27">
        <f>SUM(F18:F19)</f>
        <v>62</v>
      </c>
      <c r="G20" s="18"/>
      <c r="H20" s="27">
        <f>SUM(H18:H19)</f>
        <v>6854</v>
      </c>
      <c r="I20" s="17"/>
      <c r="J20" s="27">
        <f>SUM(J18:J19)</f>
        <v>159</v>
      </c>
      <c r="K20" s="20"/>
      <c r="L20" s="25"/>
      <c r="M20" s="19"/>
      <c r="N20" s="26"/>
      <c r="O20" s="26"/>
      <c r="P20" s="26"/>
    </row>
    <row r="21" spans="1:16" x14ac:dyDescent="0.25">
      <c r="A21" s="1"/>
      <c r="B21" s="10" t="s">
        <v>31</v>
      </c>
      <c r="C21" s="6"/>
      <c r="D21" s="27">
        <f>D15+D20</f>
        <v>-59222</v>
      </c>
      <c r="E21" s="18"/>
      <c r="F21" s="27">
        <f>F15+F20</f>
        <v>-51894</v>
      </c>
      <c r="G21" s="18"/>
      <c r="H21" s="27"/>
      <c r="I21" s="17"/>
      <c r="J21" s="27"/>
      <c r="K21" s="20"/>
      <c r="L21" s="25"/>
      <c r="M21" s="19"/>
      <c r="N21" s="26"/>
      <c r="O21" s="26"/>
      <c r="P21" s="26"/>
    </row>
    <row r="22" spans="1:16" x14ac:dyDescent="0.25">
      <c r="A22" s="1"/>
      <c r="B22" s="15" t="s">
        <v>32</v>
      </c>
      <c r="C22" s="6"/>
      <c r="D22" s="27">
        <v>-87</v>
      </c>
      <c r="E22" s="18"/>
      <c r="F22" s="27">
        <v>0</v>
      </c>
      <c r="G22" s="18"/>
      <c r="H22" s="27"/>
      <c r="I22" s="17"/>
      <c r="J22" s="27"/>
      <c r="K22" s="20"/>
      <c r="L22" s="25"/>
      <c r="M22" s="19"/>
      <c r="N22" s="26"/>
      <c r="O22" s="26"/>
      <c r="P22" s="26"/>
    </row>
    <row r="23" spans="1:16" ht="16.5" thickBot="1" x14ac:dyDescent="0.3">
      <c r="A23" s="1"/>
      <c r="B23" s="10" t="s">
        <v>35</v>
      </c>
      <c r="C23" s="6"/>
      <c r="D23" s="28">
        <f>D21+D22</f>
        <v>-59309</v>
      </c>
      <c r="E23" s="29"/>
      <c r="F23" s="28">
        <f>F21+F22</f>
        <v>-51894</v>
      </c>
      <c r="G23" s="29"/>
      <c r="H23" s="28">
        <f>H20+H15</f>
        <v>-221102</v>
      </c>
      <c r="I23" s="30"/>
      <c r="J23" s="28">
        <f>J20+J15</f>
        <v>-165164</v>
      </c>
      <c r="K23" s="20"/>
      <c r="L23" s="25"/>
      <c r="M23" s="19"/>
      <c r="N23" s="26"/>
      <c r="O23" s="26"/>
      <c r="P23" s="26"/>
    </row>
    <row r="24" spans="1:16" ht="16.5" thickTop="1" x14ac:dyDescent="0.25">
      <c r="A24" s="1"/>
      <c r="B24" s="10" t="s">
        <v>0</v>
      </c>
      <c r="C24" s="6"/>
      <c r="D24" s="31"/>
      <c r="E24" s="29"/>
      <c r="F24" s="31"/>
      <c r="G24" s="29"/>
      <c r="H24" s="31"/>
      <c r="I24" s="30"/>
      <c r="J24" s="31"/>
      <c r="K24" s="20"/>
      <c r="L24" s="25"/>
      <c r="M24" s="19"/>
      <c r="N24" s="26"/>
      <c r="O24" s="26"/>
      <c r="P24" s="26"/>
    </row>
    <row r="25" spans="1:16" x14ac:dyDescent="0.25">
      <c r="A25" s="1"/>
      <c r="B25" s="10" t="s">
        <v>8</v>
      </c>
      <c r="C25" s="6"/>
      <c r="D25" s="32">
        <f>+(D23*1000)/D26</f>
        <v>-1.333782687672078</v>
      </c>
      <c r="E25" s="33"/>
      <c r="F25" s="32">
        <f>+(F23*1000)/F26</f>
        <v>-1.5335607146746371</v>
      </c>
      <c r="G25" s="34"/>
      <c r="H25" s="32">
        <f>+(H23*1000)/H26</f>
        <v>-5.322122203389692</v>
      </c>
      <c r="I25" s="33"/>
      <c r="J25" s="32">
        <f>+(J23*1000)/J26</f>
        <v>-4.9332459811118241</v>
      </c>
      <c r="K25" s="20"/>
      <c r="M25" s="19"/>
      <c r="N25" s="19"/>
    </row>
    <row r="26" spans="1:16" x14ac:dyDescent="0.25">
      <c r="A26" s="1"/>
      <c r="B26" s="10" t="s">
        <v>9</v>
      </c>
      <c r="C26" s="6"/>
      <c r="D26" s="35">
        <v>44466764</v>
      </c>
      <c r="E26" s="17"/>
      <c r="F26" s="35">
        <v>33838895</v>
      </c>
      <c r="G26" s="18"/>
      <c r="H26" s="35">
        <v>41543954</v>
      </c>
      <c r="I26" s="17"/>
      <c r="J26" s="35">
        <v>33479782</v>
      </c>
      <c r="K26" s="20"/>
    </row>
    <row r="27" spans="1:16" x14ac:dyDescent="0.25">
      <c r="A27" s="1"/>
      <c r="B27" s="1"/>
      <c r="C27" s="6"/>
      <c r="D27" s="36"/>
      <c r="E27" s="37"/>
      <c r="F27" s="36"/>
      <c r="G27" s="6"/>
      <c r="H27" s="36"/>
      <c r="I27" s="37"/>
      <c r="J27" s="38"/>
    </row>
    <row r="28" spans="1:16" x14ac:dyDescent="0.25">
      <c r="A28" s="1"/>
      <c r="B28" s="1"/>
      <c r="C28" s="6"/>
      <c r="D28" s="1"/>
      <c r="E28" s="6"/>
      <c r="F28" s="39"/>
      <c r="G28" s="6"/>
      <c r="H28" s="1"/>
      <c r="I28" s="6"/>
      <c r="J28" s="1"/>
    </row>
    <row r="29" spans="1:16" ht="18" x14ac:dyDescent="0.25">
      <c r="A29" s="1" t="s">
        <v>38</v>
      </c>
      <c r="B29" s="1"/>
      <c r="C29" s="6"/>
      <c r="D29" s="1"/>
      <c r="E29" s="6"/>
      <c r="F29" s="1"/>
      <c r="G29" s="6"/>
      <c r="H29" s="1"/>
      <c r="I29" s="6"/>
      <c r="J29" s="1"/>
    </row>
    <row r="30" spans="1:16" x14ac:dyDescent="0.25">
      <c r="A30" s="1"/>
      <c r="B30" s="15" t="s">
        <v>10</v>
      </c>
      <c r="C30" s="6"/>
      <c r="D30" s="40">
        <v>6439</v>
      </c>
      <c r="E30" s="30"/>
      <c r="F30" s="40">
        <v>6607</v>
      </c>
      <c r="G30" s="30"/>
      <c r="H30" s="40">
        <v>25620</v>
      </c>
      <c r="I30" s="30"/>
      <c r="J30" s="40">
        <v>12264</v>
      </c>
    </row>
    <row r="31" spans="1:16" x14ac:dyDescent="0.25">
      <c r="A31" s="1"/>
      <c r="B31" s="15" t="s">
        <v>11</v>
      </c>
      <c r="C31" s="6"/>
      <c r="D31" s="16">
        <v>4608</v>
      </c>
      <c r="E31" s="17"/>
      <c r="F31" s="16">
        <v>4892</v>
      </c>
      <c r="G31" s="17"/>
      <c r="H31" s="16">
        <v>19090</v>
      </c>
      <c r="I31" s="17"/>
      <c r="J31" s="16">
        <v>13609</v>
      </c>
    </row>
    <row r="32" spans="1:16" ht="16.5" thickBot="1" x14ac:dyDescent="0.3">
      <c r="A32" s="1"/>
      <c r="B32" s="21" t="s">
        <v>12</v>
      </c>
      <c r="C32" s="41"/>
      <c r="D32" s="42">
        <f>+SUM(D30:D31)</f>
        <v>11047</v>
      </c>
      <c r="E32" s="17"/>
      <c r="F32" s="42">
        <f>+SUM(F30:F31)</f>
        <v>11499</v>
      </c>
      <c r="G32" s="17"/>
      <c r="H32" s="42">
        <f>+SUM(H30:H31)</f>
        <v>44710</v>
      </c>
      <c r="I32" s="17"/>
      <c r="J32" s="42">
        <f>+SUM(J30:J31)</f>
        <v>25873</v>
      </c>
      <c r="M32" s="19"/>
      <c r="N32" s="19"/>
    </row>
    <row r="33" ht="16.5" thickTop="1" x14ac:dyDescent="0.25"/>
  </sheetData>
  <mergeCells count="8">
    <mergeCell ref="D7:F7"/>
    <mergeCell ref="H7:J7"/>
    <mergeCell ref="B1:J1"/>
    <mergeCell ref="B2:J2"/>
    <mergeCell ref="B4:J4"/>
    <mergeCell ref="D6:F6"/>
    <mergeCell ref="H6:J6"/>
    <mergeCell ref="B3:F3"/>
  </mergeCells>
  <conditionalFormatting sqref="B9:B26 C9 B30:B32 C10:J26">
    <cfRule type="expression" dxfId="3" priority="5" stopIfTrue="1">
      <formula>IF(COUNTA($B9)=0,0,MOD(SUBTOTAL(103,$B$9:$B9),2)=1)</formula>
    </cfRule>
  </conditionalFormatting>
  <conditionalFormatting sqref="C30:J32">
    <cfRule type="expression" dxfId="2" priority="4" stopIfTrue="1">
      <formula>IF(COUNTA($B30)=0,0,MOD(SUBTOTAL(103,$B$15:$B30),2)=1)</formula>
    </cfRule>
  </conditionalFormatting>
  <conditionalFormatting sqref="D9:J9">
    <cfRule type="expression" dxfId="1" priority="2" stopIfTrue="1">
      <formula>IF(COUNTA($B9)=0,0,MOD(SUBTOTAL(103,$B9:$B$15),2)=1)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632-1149-46F3-9E10-585082BFF557}">
  <dimension ref="A1:L23"/>
  <sheetViews>
    <sheetView workbookViewId="0">
      <selection activeCell="A10" sqref="A10"/>
    </sheetView>
  </sheetViews>
  <sheetFormatPr defaultColWidth="8.85546875" defaultRowHeight="15.75" x14ac:dyDescent="0.25"/>
  <cols>
    <col min="1" max="1" width="70.7109375" style="3" customWidth="1"/>
    <col min="2" max="2" width="1.7109375" style="43" customWidth="1"/>
    <col min="3" max="3" width="15.7109375" style="3" customWidth="1"/>
    <col min="4" max="4" width="1.7109375" style="43" customWidth="1"/>
    <col min="5" max="5" width="15.7109375" style="3" customWidth="1"/>
    <col min="6" max="6" width="11.42578125" style="3" customWidth="1"/>
    <col min="7" max="7" width="12" style="3" bestFit="1" customWidth="1"/>
    <col min="8" max="8" width="8.85546875" style="3"/>
    <col min="9" max="9" width="13.42578125" style="3" customWidth="1"/>
    <col min="10" max="16384" width="8.85546875" style="3"/>
  </cols>
  <sheetData>
    <row r="1" spans="1:12" x14ac:dyDescent="0.25">
      <c r="A1" s="57" t="s">
        <v>13</v>
      </c>
      <c r="B1" s="57"/>
      <c r="C1" s="57"/>
      <c r="D1" s="57"/>
      <c r="E1" s="57"/>
      <c r="K1" s="4"/>
    </row>
    <row r="2" spans="1:12" x14ac:dyDescent="0.25">
      <c r="A2" s="57" t="s">
        <v>24</v>
      </c>
      <c r="B2" s="57"/>
      <c r="C2" s="57"/>
      <c r="D2" s="57"/>
      <c r="E2" s="57"/>
      <c r="K2" s="5"/>
    </row>
    <row r="3" spans="1:12" x14ac:dyDescent="0.25">
      <c r="A3" s="57" t="s">
        <v>33</v>
      </c>
      <c r="B3" s="57"/>
      <c r="C3" s="57"/>
      <c r="D3" s="57"/>
      <c r="E3" s="57"/>
      <c r="K3" s="5"/>
    </row>
    <row r="4" spans="1:12" x14ac:dyDescent="0.25">
      <c r="A4" s="57" t="s">
        <v>25</v>
      </c>
      <c r="B4" s="57"/>
      <c r="C4" s="57"/>
      <c r="D4" s="57"/>
      <c r="E4" s="57"/>
    </row>
    <row r="5" spans="1:12" x14ac:dyDescent="0.25">
      <c r="A5" s="1"/>
      <c r="B5" s="6"/>
      <c r="C5" s="1"/>
      <c r="D5" s="6"/>
      <c r="E5" s="1"/>
    </row>
    <row r="6" spans="1:12" x14ac:dyDescent="0.25">
      <c r="A6" s="44"/>
      <c r="B6" s="6"/>
      <c r="C6" s="1"/>
      <c r="D6" s="6"/>
      <c r="E6" s="1"/>
    </row>
    <row r="7" spans="1:12" x14ac:dyDescent="0.25">
      <c r="A7" s="7"/>
      <c r="B7" s="8"/>
      <c r="C7" s="7" t="s">
        <v>34</v>
      </c>
      <c r="D7" s="45"/>
      <c r="E7" s="7" t="s">
        <v>29</v>
      </c>
      <c r="H7" s="46"/>
      <c r="I7" s="7"/>
    </row>
    <row r="8" spans="1:12" x14ac:dyDescent="0.25">
      <c r="A8" s="7"/>
      <c r="B8" s="8"/>
      <c r="C8" s="9">
        <v>2023</v>
      </c>
      <c r="D8" s="8"/>
      <c r="E8" s="9">
        <v>2022</v>
      </c>
    </row>
    <row r="9" spans="1:12" x14ac:dyDescent="0.25">
      <c r="A9" s="10" t="s">
        <v>14</v>
      </c>
      <c r="B9" s="6"/>
      <c r="C9" s="47">
        <v>373396</v>
      </c>
      <c r="D9" s="37"/>
      <c r="E9" s="47">
        <v>427162</v>
      </c>
      <c r="F9" s="20"/>
      <c r="G9" s="48"/>
      <c r="H9" s="49"/>
      <c r="I9" s="48"/>
      <c r="L9" s="48"/>
    </row>
    <row r="10" spans="1:12" x14ac:dyDescent="0.25">
      <c r="A10" s="10" t="s">
        <v>15</v>
      </c>
      <c r="B10" s="6"/>
      <c r="C10" s="16">
        <v>462742</v>
      </c>
      <c r="D10" s="37"/>
      <c r="E10" s="16">
        <v>513499</v>
      </c>
      <c r="F10" s="20"/>
      <c r="G10" s="48"/>
      <c r="H10" s="50"/>
      <c r="I10" s="48"/>
      <c r="L10" s="48"/>
    </row>
    <row r="11" spans="1:12" x14ac:dyDescent="0.25">
      <c r="A11" s="10" t="s">
        <v>16</v>
      </c>
      <c r="B11" s="6"/>
      <c r="C11" s="16">
        <v>3972</v>
      </c>
      <c r="D11" s="37"/>
      <c r="E11" s="16">
        <v>2512</v>
      </c>
      <c r="F11" s="20"/>
      <c r="G11" s="48"/>
      <c r="H11" s="50"/>
      <c r="I11" s="48"/>
      <c r="K11" s="48"/>
    </row>
    <row r="12" spans="1:12" x14ac:dyDescent="0.25">
      <c r="A12" s="10" t="s">
        <v>17</v>
      </c>
      <c r="B12" s="6"/>
      <c r="C12" s="35">
        <v>29637</v>
      </c>
      <c r="D12" s="41"/>
      <c r="E12" s="35">
        <v>33621</v>
      </c>
      <c r="F12" s="20"/>
      <c r="G12" s="48"/>
      <c r="H12" s="50"/>
    </row>
    <row r="13" spans="1:12" x14ac:dyDescent="0.25">
      <c r="A13" s="10" t="s">
        <v>18</v>
      </c>
      <c r="B13" s="6"/>
      <c r="C13" s="35">
        <v>148409</v>
      </c>
      <c r="D13" s="41"/>
      <c r="E13" s="35">
        <v>148931</v>
      </c>
      <c r="F13" s="20"/>
      <c r="G13" s="48"/>
      <c r="H13" s="50"/>
    </row>
    <row r="14" spans="1:12" x14ac:dyDescent="0.25">
      <c r="A14" s="10" t="s">
        <v>19</v>
      </c>
      <c r="B14" s="6"/>
      <c r="C14" s="35">
        <v>223312</v>
      </c>
      <c r="D14" s="41"/>
      <c r="E14" s="35">
        <v>226236</v>
      </c>
      <c r="F14" s="20"/>
      <c r="H14" s="50"/>
    </row>
    <row r="15" spans="1:12" x14ac:dyDescent="0.25">
      <c r="A15" s="10" t="s">
        <v>20</v>
      </c>
      <c r="B15" s="6"/>
      <c r="C15" s="35">
        <v>-634135</v>
      </c>
      <c r="D15" s="41"/>
      <c r="E15" s="35">
        <v>-574826</v>
      </c>
      <c r="F15" s="20"/>
      <c r="G15" s="48"/>
      <c r="H15" s="50"/>
    </row>
    <row r="16" spans="1:12" x14ac:dyDescent="0.25">
      <c r="A16" s="10" t="s">
        <v>21</v>
      </c>
      <c r="B16" s="6"/>
      <c r="C16" s="35">
        <v>239430</v>
      </c>
      <c r="D16" s="41"/>
      <c r="E16" s="35">
        <v>287263</v>
      </c>
      <c r="F16" s="20"/>
      <c r="G16" s="48"/>
      <c r="H16" s="50"/>
    </row>
    <row r="17" spans="3:7" x14ac:dyDescent="0.25">
      <c r="C17" s="51"/>
      <c r="D17" s="52"/>
      <c r="E17" s="53"/>
      <c r="F17" s="20"/>
    </row>
    <row r="18" spans="3:7" x14ac:dyDescent="0.25">
      <c r="C18" s="20"/>
      <c r="D18" s="54"/>
      <c r="E18" s="20"/>
      <c r="F18" s="20"/>
      <c r="G18" s="55"/>
    </row>
    <row r="19" spans="3:7" x14ac:dyDescent="0.25">
      <c r="C19" s="20"/>
      <c r="D19" s="54"/>
      <c r="F19" s="20"/>
    </row>
    <row r="20" spans="3:7" x14ac:dyDescent="0.25">
      <c r="C20" s="20"/>
      <c r="D20" s="54"/>
      <c r="E20" s="20"/>
      <c r="F20" s="20"/>
    </row>
    <row r="21" spans="3:7" x14ac:dyDescent="0.25">
      <c r="C21" s="20"/>
      <c r="D21" s="54"/>
      <c r="E21" s="20"/>
      <c r="F21" s="20"/>
    </row>
    <row r="23" spans="3:7" x14ac:dyDescent="0.25">
      <c r="D23" s="3"/>
    </row>
  </sheetData>
  <mergeCells count="4">
    <mergeCell ref="A1:E1"/>
    <mergeCell ref="A2:E2"/>
    <mergeCell ref="A4:E4"/>
    <mergeCell ref="A3:E3"/>
  </mergeCells>
  <conditionalFormatting sqref="A9:E16">
    <cfRule type="expression" dxfId="0" priority="4" stopIfTrue="1">
      <formula>IF(COUNTA($A9)=0,0,MOD(SUBTOTAL(103,$A$9:$A9),2)=1)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 of Operations</vt:lpstr>
      <vt:lpstr>Selected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Cachau</dc:creator>
  <cp:lastModifiedBy>lee Camiolo</cp:lastModifiedBy>
  <dcterms:created xsi:type="dcterms:W3CDTF">2022-11-03T01:49:14Z</dcterms:created>
  <dcterms:modified xsi:type="dcterms:W3CDTF">2023-05-11T23:55:10Z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9e186d-c79a-40d3-9d8e-8663ff1fdae1_Enabled">
    <vt:lpwstr>true</vt:lpwstr>
  </property>
  <property fmtid="{D5CDD505-2E9C-101B-9397-08002B2CF9AE}" pid="3" name="MSIP_Label_aa9e186d-c79a-40d3-9d8e-8663ff1fdae1_SetDate">
    <vt:lpwstr>2022-11-03T01:54:24Z</vt:lpwstr>
  </property>
  <property fmtid="{D5CDD505-2E9C-101B-9397-08002B2CF9AE}" pid="4" name="MSIP_Label_aa9e186d-c79a-40d3-9d8e-8663ff1fdae1_Method">
    <vt:lpwstr>Standard</vt:lpwstr>
  </property>
  <property fmtid="{D5CDD505-2E9C-101B-9397-08002B2CF9AE}" pid="5" name="MSIP_Label_aa9e186d-c79a-40d3-9d8e-8663ff1fdae1_Name">
    <vt:lpwstr>defa4170-0d19-0005-0004-bc88714345d2</vt:lpwstr>
  </property>
  <property fmtid="{D5CDD505-2E9C-101B-9397-08002B2CF9AE}" pid="6" name="MSIP_Label_aa9e186d-c79a-40d3-9d8e-8663ff1fdae1_SiteId">
    <vt:lpwstr>b094cfa8-01bf-4d22-af17-e5a1180090c5</vt:lpwstr>
  </property>
  <property fmtid="{D5CDD505-2E9C-101B-9397-08002B2CF9AE}" pid="7" name="MSIP_Label_aa9e186d-c79a-40d3-9d8e-8663ff1fdae1_ActionId">
    <vt:lpwstr>de826233-bf23-4aad-adb5-d5ff696b6cfd</vt:lpwstr>
  </property>
  <property fmtid="{D5CDD505-2E9C-101B-9397-08002B2CF9AE}" pid="8" name="MSIP_Label_aa9e186d-c79a-40d3-9d8e-8663ff1fdae1_ContentBits">
    <vt:lpwstr>0</vt:lpwstr>
  </property>
</Properties>
</file>