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ychemedicscorp-my.sharepoint.com/personal/onedrive_psychemedics_com/Documents/Acton/Finance/Investor Relations/SEC Filings/2023/Q3 PR/"/>
    </mc:Choice>
  </mc:AlternateContent>
  <xr:revisionPtr revIDLastSave="678" documentId="8_{1D12A25D-640B-4AAF-A22A-737A9DE479F3}" xr6:coauthVersionLast="47" xr6:coauthVersionMax="47" xr10:uidLastSave="{5AFD93DC-725B-4410-8658-2D31444F495F}"/>
  <bookViews>
    <workbookView xWindow="-120" yWindow="-120" windowWidth="29040" windowHeight="15840" tabRatio="905" activeTab="1" xr2:uid="{00000000-000D-0000-FFFF-FFFF00000000}"/>
  </bookViews>
  <sheets>
    <sheet name="IS PR" sheetId="33" r:id="rId1"/>
    <sheet name="BS PR" sheetId="34" r:id="rId2"/>
  </sheets>
  <externalReferences>
    <externalReference r:id="rId3"/>
  </externalReferences>
  <definedNames>
    <definedName name="_xlnm.Criteria">#REF!</definedName>
    <definedName name="_xlnm.Databas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3" l="1"/>
  <c r="D6" i="33"/>
  <c r="H32" i="33"/>
  <c r="H30" i="33"/>
  <c r="H26" i="33"/>
  <c r="H21" i="33"/>
  <c r="H14" i="33"/>
  <c r="H13" i="33"/>
  <c r="H12" i="33"/>
  <c r="H7" i="33"/>
  <c r="H6" i="33"/>
  <c r="F32" i="33"/>
  <c r="F30" i="33"/>
  <c r="F26" i="33"/>
  <c r="F21" i="33"/>
  <c r="F20" i="33"/>
  <c r="F14" i="33"/>
  <c r="F13" i="33"/>
  <c r="F12" i="33"/>
  <c r="F7" i="33"/>
  <c r="F6" i="33"/>
  <c r="D32" i="33"/>
  <c r="D30" i="33"/>
  <c r="D26" i="33"/>
  <c r="D21" i="33"/>
  <c r="D14" i="33"/>
  <c r="D13" i="33"/>
  <c r="D12" i="33"/>
  <c r="D7" i="33"/>
  <c r="B32" i="33"/>
  <c r="B30" i="33"/>
  <c r="B26" i="33"/>
  <c r="B14" i="33"/>
  <c r="B13" i="33"/>
  <c r="B12" i="33"/>
  <c r="B7" i="33"/>
  <c r="A26" i="33"/>
  <c r="A24" i="33"/>
  <c r="B29" i="34"/>
  <c r="B36" i="34"/>
  <c r="B35" i="34"/>
  <c r="B34" i="34"/>
  <c r="B33" i="34"/>
  <c r="B32" i="34"/>
  <c r="B28" i="34"/>
  <c r="B27" i="34"/>
  <c r="B26" i="34"/>
  <c r="B23" i="34"/>
  <c r="B22" i="34"/>
  <c r="B21" i="34"/>
  <c r="B20" i="34"/>
  <c r="B14" i="34"/>
  <c r="B12" i="34"/>
  <c r="B11" i="34"/>
  <c r="B8" i="34"/>
  <c r="B7" i="34"/>
  <c r="B6" i="34"/>
  <c r="B5" i="34"/>
  <c r="B2" i="34"/>
  <c r="D2" i="34"/>
  <c r="D1" i="34"/>
  <c r="B1" i="34"/>
  <c r="H22" i="33" l="1"/>
  <c r="F22" i="33"/>
  <c r="D22" i="33"/>
  <c r="B22" i="33"/>
  <c r="L18" i="33"/>
  <c r="L7" i="33" l="1"/>
  <c r="M7" i="33" s="1"/>
  <c r="L12" i="33"/>
  <c r="M12" i="33" s="1"/>
  <c r="L13" i="33"/>
  <c r="M13" i="33" s="1"/>
  <c r="L14" i="33"/>
  <c r="M14" i="33" s="1"/>
  <c r="L16" i="33"/>
  <c r="L23" i="33"/>
  <c r="L25" i="33"/>
  <c r="L26" i="33"/>
  <c r="M26" i="33" s="1"/>
  <c r="L27" i="33"/>
  <c r="L6" i="33"/>
  <c r="M6" i="33" s="1"/>
  <c r="I6" i="33"/>
  <c r="J6" i="33" s="1"/>
  <c r="H15" i="33"/>
  <c r="F15" i="33"/>
  <c r="H8" i="33"/>
  <c r="F8" i="33"/>
  <c r="I7" i="33"/>
  <c r="J7" i="33" s="1"/>
  <c r="B8" i="33"/>
  <c r="D8" i="33"/>
  <c r="I12" i="33"/>
  <c r="J12" i="33" s="1"/>
  <c r="I13" i="33"/>
  <c r="J13" i="33" s="1"/>
  <c r="I14" i="33"/>
  <c r="J14" i="33" s="1"/>
  <c r="B15" i="33"/>
  <c r="D15" i="33"/>
  <c r="I26" i="33"/>
  <c r="J26" i="33" s="1"/>
  <c r="F17" i="33" l="1"/>
  <c r="F24" i="33" s="1"/>
  <c r="L15" i="33"/>
  <c r="M15" i="33" s="1"/>
  <c r="H17" i="33"/>
  <c r="H24" i="33" s="1"/>
  <c r="L8" i="33"/>
  <c r="M8" i="33" s="1"/>
  <c r="D17" i="33"/>
  <c r="D24" i="33" s="1"/>
  <c r="I8" i="33"/>
  <c r="J8" i="33" s="1"/>
  <c r="I15" i="33"/>
  <c r="J15" i="33" s="1"/>
  <c r="B17" i="33"/>
  <c r="B24" i="33" s="1"/>
  <c r="L17" i="33" l="1"/>
  <c r="M17" i="33" s="1"/>
  <c r="I17" i="33"/>
  <c r="J17" i="33" s="1"/>
  <c r="B37" i="34" l="1"/>
  <c r="D37" i="34" l="1"/>
  <c r="D24" i="34"/>
  <c r="D29" i="34" s="1"/>
  <c r="D9" i="34"/>
  <c r="D15" i="34" s="1"/>
  <c r="D39" i="34" l="1"/>
  <c r="B24" i="34" l="1"/>
  <c r="B39" i="34" s="1"/>
  <c r="D42" i="34" l="1"/>
  <c r="B9" i="34" l="1"/>
  <c r="B15" i="34" s="1"/>
  <c r="B42" i="34" l="1"/>
  <c r="H28" i="33" l="1"/>
  <c r="D28" i="33"/>
  <c r="F28" i="33" l="1"/>
  <c r="L28" i="33" s="1"/>
  <c r="M28" i="33" s="1"/>
  <c r="L24" i="33"/>
  <c r="M24" i="33" s="1"/>
  <c r="B28" i="33" l="1"/>
  <c r="I28" i="33" s="1"/>
  <c r="J28" i="33" s="1"/>
  <c r="I24" i="33"/>
  <c r="J24" i="33" s="1"/>
</calcChain>
</file>

<file path=xl/sharedStrings.xml><?xml version="1.0" encoding="utf-8"?>
<sst xmlns="http://schemas.openxmlformats.org/spreadsheetml/2006/main" count="51" uniqueCount="50">
  <si>
    <t>Revenues</t>
  </si>
  <si>
    <t>Cost of revenues</t>
  </si>
  <si>
    <t>Gross profit</t>
  </si>
  <si>
    <t xml:space="preserve">   General &amp; administrative</t>
  </si>
  <si>
    <t xml:space="preserve">   Marketing &amp; selling</t>
  </si>
  <si>
    <t xml:space="preserve">   Research &amp; development</t>
  </si>
  <si>
    <t>Dividends declared per share</t>
  </si>
  <si>
    <t>ASSETS</t>
  </si>
  <si>
    <t xml:space="preserve">   Prepaid expenses and other current assets</t>
  </si>
  <si>
    <t xml:space="preserve">   Income tax receivable</t>
  </si>
  <si>
    <t>Total Assets</t>
  </si>
  <si>
    <t>LIABILITIES AND SHAREHOLDERS' EQUITY</t>
  </si>
  <si>
    <t>Current Liabilities:</t>
  </si>
  <si>
    <t xml:space="preserve">   Accounts payable</t>
  </si>
  <si>
    <t xml:space="preserve">   Accrued expenses</t>
  </si>
  <si>
    <t xml:space="preserve">   Current portion of long-term debt</t>
  </si>
  <si>
    <t xml:space="preserve">   Current portion of operating lease liabilities</t>
  </si>
  <si>
    <t>Total Current Liabilities</t>
  </si>
  <si>
    <t>Total Liabilities</t>
  </si>
  <si>
    <t>Shareholders' Equity:</t>
  </si>
  <si>
    <t xml:space="preserve">   Additional paid-in capital</t>
  </si>
  <si>
    <t xml:space="preserve">   Less - Treasury stock, at cost, 668 shares</t>
  </si>
  <si>
    <t xml:space="preserve">   Accumulated deficit</t>
  </si>
  <si>
    <t xml:space="preserve">   Accumulated other comprehensive loss</t>
  </si>
  <si>
    <t>Total Shareholders' Equity</t>
  </si>
  <si>
    <t>Total Liabilities and Shareholders' Equity</t>
  </si>
  <si>
    <t>Other assets</t>
  </si>
  <si>
    <t>Three Months Ended</t>
  </si>
  <si>
    <t>Total Current Assets</t>
  </si>
  <si>
    <t xml:space="preserve">   Accounts receivable, net of allowance for doubtful accounts</t>
  </si>
  <si>
    <t>Current Assets:</t>
  </si>
  <si>
    <t xml:space="preserve">Operating lease right-of-use assets </t>
  </si>
  <si>
    <t>Long-term debt</t>
  </si>
  <si>
    <t>Long-term portion of operating lease liabilities</t>
  </si>
  <si>
    <t>Fixed assets, net of accumulated amortization and depreciation</t>
  </si>
  <si>
    <t>Net deferred tax assets</t>
  </si>
  <si>
    <t>Operating loss</t>
  </si>
  <si>
    <t>Net loss</t>
  </si>
  <si>
    <t>Diluted net loss per share</t>
  </si>
  <si>
    <t>Operating expenses:</t>
  </si>
  <si>
    <t>Total Operating expenses</t>
  </si>
  <si>
    <t xml:space="preserve">   Cash and cash equivalents</t>
  </si>
  <si>
    <t xml:space="preserve">   Settlement</t>
  </si>
  <si>
    <t xml:space="preserve">   Other</t>
  </si>
  <si>
    <t>Deferred tax liabilities, long-term</t>
  </si>
  <si>
    <t xml:space="preserve">   Common stock, $0.005 par value; 50,000 shares authorized; 6,470 and 
       6,349 shares issued and 5,802 and 5,681 shares outstanding, respectively</t>
  </si>
  <si>
    <t>Nine Months Ended</t>
  </si>
  <si>
    <t>September 30,</t>
  </si>
  <si>
    <t>Other income (expense) :</t>
  </si>
  <si>
    <t>Total other income (expense),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</si>
</sst>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\ #,##0.00\ \);_(&quot;$&quot;* &quot;-&quot;??_);_(\ @_ \)"/>
    <numFmt numFmtId="165" formatCode="&quot;$&quot;#,##0.00"/>
    <numFmt numFmtId="166" formatCode="_(* #,##0.00_);_(* \(\ #,##0.00\ \);_(* &quot;-&quot;??_);_(\ @_ \)"/>
    <numFmt numFmtId="167" formatCode="#,##0.00;\(#,##0.00\)"/>
    <numFmt numFmtId="168" formatCode="&quot;$&quot;#,##0.00;\(&quot;$&quot;#,##0.00\)"/>
    <numFmt numFmtId="169" formatCode="###0.0%;\(###0.0%\)"/>
    <numFmt numFmtId="170" formatCode="_(* #,##0_);_(* \(\ #,##0\ \);_(* &quot;-&quot;??_);_(\ @_ \)"/>
    <numFmt numFmtId="171" formatCode="&quot;$&quot;#,##0;\(&quot;$&quot;#,##0\)"/>
    <numFmt numFmtId="172" formatCode="#,##0;\(#,##0\)"/>
    <numFmt numFmtId="173" formatCode="0.0"/>
    <numFmt numFmtId="174" formatCode="_(&quot;$&quot;* #,##0_);_(&quot;$&quot;* \(#,##0\);_(&quot;$&quot;* &quot;-&quot;??_);_(@_)"/>
    <numFmt numFmtId="175" formatCode="&quot;$&quot;* #,##0,;&quot;$&quot;* \(#,##0,\)"/>
    <numFmt numFmtId="176" formatCode="_(\ #,##0_);_(&quot;$&quot;* \(#,##0\);_(&quot;$&quot;* &quot;-&quot;??_);_(@_)"/>
    <numFmt numFmtId="177" formatCode="_(* #,##0_);_(&quot;$&quot;* \(#,##0\);_(* &quot;-&quot;??_);_(@_)"/>
    <numFmt numFmtId="178" formatCode="_(&quot;$&quot;* #,##0.00_);_(&quot;$&quot;* \(#,##0\);_(&quot;$&quot;* &quot;-&quot;??_);_(@_)"/>
    <numFmt numFmtId="179" formatCode="_(\ #,##0_);_(* \(#,##0\);_(* &quot;-&quot;??_);_(@_)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Tahoma"/>
      <family val="2"/>
    </font>
    <font>
      <u val="double"/>
      <sz val="10"/>
      <name val="Arial"/>
      <family val="2"/>
    </font>
    <font>
      <sz val="10"/>
      <color indexed="0"/>
      <name val="Arial"/>
      <family val="2"/>
    </font>
    <font>
      <b/>
      <sz val="10"/>
      <color indexed="0"/>
      <name val="Times New Roman"/>
      <family val="1"/>
    </font>
    <font>
      <b/>
      <sz val="10"/>
      <color indexed="0"/>
      <name val="Arial"/>
      <family val="2"/>
    </font>
    <font>
      <sz val="10"/>
      <color indexed="0"/>
      <name val="Times New Roman"/>
      <family val="1"/>
    </font>
    <font>
      <i/>
      <sz val="10"/>
      <color indexed="0"/>
      <name val="Arial"/>
      <family val="2"/>
    </font>
    <font>
      <b/>
      <i/>
      <sz val="10"/>
      <color indexed="0"/>
      <name val="Arial"/>
      <family val="2"/>
    </font>
    <font>
      <sz val="9"/>
      <name val="Courier"/>
      <family val="3"/>
    </font>
    <font>
      <sz val="10"/>
      <name val="Geneva"/>
      <family val="2"/>
    </font>
    <font>
      <b/>
      <sz val="12"/>
      <color indexed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69">
    <xf numFmtId="0" fontId="0" fillId="0" borderId="0"/>
    <xf numFmtId="166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168" fontId="10" fillId="0" borderId="0"/>
    <xf numFmtId="169" fontId="10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170" fontId="10" fillId="0" borderId="0"/>
    <xf numFmtId="169" fontId="10" fillId="0" borderId="0"/>
    <xf numFmtId="44" fontId="10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0" fillId="0" borderId="0"/>
    <xf numFmtId="172" fontId="10" fillId="0" borderId="0"/>
    <xf numFmtId="173" fontId="14" fillId="0" borderId="0"/>
    <xf numFmtId="173" fontId="14" fillId="0" borderId="0"/>
    <xf numFmtId="173" fontId="15" fillId="0" borderId="0"/>
    <xf numFmtId="171" fontId="10" fillId="0" borderId="0"/>
    <xf numFmtId="172" fontId="10" fillId="0" borderId="0"/>
    <xf numFmtId="172" fontId="10" fillId="0" borderId="0"/>
    <xf numFmtId="172" fontId="10" fillId="0" borderId="0"/>
    <xf numFmtId="167" fontId="10" fillId="0" borderId="0"/>
    <xf numFmtId="167" fontId="10" fillId="0" borderId="0"/>
    <xf numFmtId="172" fontId="10" fillId="0" borderId="0"/>
    <xf numFmtId="172" fontId="10" fillId="0" borderId="0"/>
    <xf numFmtId="172" fontId="10" fillId="0" borderId="0"/>
    <xf numFmtId="167" fontId="10" fillId="0" borderId="0"/>
    <xf numFmtId="167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7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7" fontId="10" fillId="0" borderId="0"/>
    <xf numFmtId="167" fontId="10" fillId="0" borderId="0"/>
    <xf numFmtId="172" fontId="10" fillId="0" borderId="0"/>
    <xf numFmtId="172" fontId="10" fillId="0" borderId="0"/>
    <xf numFmtId="172" fontId="10" fillId="0" borderId="0"/>
    <xf numFmtId="167" fontId="10" fillId="0" borderId="0"/>
    <xf numFmtId="167" fontId="10" fillId="0" borderId="0"/>
    <xf numFmtId="172" fontId="10" fillId="0" borderId="0"/>
    <xf numFmtId="172" fontId="10" fillId="0" borderId="0"/>
    <xf numFmtId="167" fontId="10" fillId="0" borderId="0"/>
    <xf numFmtId="167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5" fillId="0" borderId="0"/>
    <xf numFmtId="172" fontId="10" fillId="0" borderId="0"/>
    <xf numFmtId="172" fontId="15" fillId="0" borderId="0"/>
    <xf numFmtId="172" fontId="15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5" fillId="0" borderId="0"/>
    <xf numFmtId="172" fontId="15" fillId="0" borderId="0"/>
    <xf numFmtId="172" fontId="15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4" fillId="0" borderId="0"/>
    <xf numFmtId="172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68" fontId="10" fillId="0" borderId="0"/>
    <xf numFmtId="168" fontId="10" fillId="0" borderId="0"/>
    <xf numFmtId="171" fontId="10" fillId="0" borderId="0"/>
    <xf numFmtId="171" fontId="10" fillId="0" borderId="0"/>
    <xf numFmtId="171" fontId="10" fillId="0" borderId="0"/>
    <xf numFmtId="168" fontId="10" fillId="0" borderId="0"/>
    <xf numFmtId="168" fontId="10" fillId="0" borderId="0"/>
    <xf numFmtId="168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68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68" fontId="10" fillId="0" borderId="0"/>
    <xf numFmtId="171" fontId="10" fillId="0" borderId="0"/>
    <xf numFmtId="171" fontId="10" fillId="0" borderId="0"/>
    <xf numFmtId="171" fontId="10" fillId="0" borderId="0"/>
    <xf numFmtId="168" fontId="10" fillId="0" borderId="0"/>
    <xf numFmtId="171" fontId="10" fillId="0" borderId="0"/>
    <xf numFmtId="168" fontId="10" fillId="0" borderId="0"/>
    <xf numFmtId="171" fontId="10" fillId="0" borderId="0"/>
    <xf numFmtId="171" fontId="10" fillId="0" borderId="0"/>
    <xf numFmtId="168" fontId="10" fillId="0" borderId="0"/>
    <xf numFmtId="168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0" fillId="0" borderId="0"/>
    <xf numFmtId="171" fontId="15" fillId="0" borderId="0"/>
    <xf numFmtId="171" fontId="1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5" fillId="0" borderId="0"/>
    <xf numFmtId="171" fontId="15" fillId="0" borderId="0"/>
    <xf numFmtId="171" fontId="1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171" fontId="14" fillId="0" borderId="0"/>
    <xf numFmtId="171" fontId="10" fillId="0" borderId="0"/>
    <xf numFmtId="171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5" fillId="0" borderId="0"/>
    <xf numFmtId="169" fontId="15" fillId="0" borderId="0"/>
    <xf numFmtId="169" fontId="10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4" fillId="0" borderId="0"/>
    <xf numFmtId="169" fontId="10" fillId="0" borderId="0"/>
    <xf numFmtId="169" fontId="10" fillId="0" borderId="0"/>
    <xf numFmtId="170" fontId="14" fillId="0" borderId="0"/>
    <xf numFmtId="170" fontId="14" fillId="0" borderId="0"/>
    <xf numFmtId="170" fontId="15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5" fillId="0" borderId="0"/>
    <xf numFmtId="0" fontId="17" fillId="0" borderId="0" applyBorder="0"/>
    <xf numFmtId="0" fontId="10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5" fillId="0" borderId="0"/>
    <xf numFmtId="0" fontId="15" fillId="0" borderId="0"/>
    <xf numFmtId="0" fontId="10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1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16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48">
    <xf numFmtId="0" fontId="0" fillId="0" borderId="0" xfId="0"/>
    <xf numFmtId="165" fontId="9" fillId="2" borderId="0" xfId="557" applyNumberFormat="1" applyFont="1" applyFill="1"/>
    <xf numFmtId="0" fontId="5" fillId="0" borderId="0" xfId="0" applyFont="1"/>
    <xf numFmtId="174" fontId="5" fillId="0" borderId="0" xfId="1" applyNumberFormat="1" applyFont="1"/>
    <xf numFmtId="170" fontId="5" fillId="0" borderId="1" xfId="1" applyNumberFormat="1" applyFont="1" applyBorder="1"/>
    <xf numFmtId="170" fontId="5" fillId="0" borderId="0" xfId="1" applyNumberFormat="1" applyFont="1"/>
    <xf numFmtId="165" fontId="9" fillId="0" borderId="0" xfId="557" applyNumberFormat="1" applyFont="1"/>
    <xf numFmtId="170" fontId="5" fillId="0" borderId="0" xfId="1" applyNumberFormat="1" applyFont="1" applyBorder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19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174" fontId="5" fillId="2" borderId="0" xfId="284" applyNumberFormat="1" applyFill="1"/>
    <xf numFmtId="176" fontId="5" fillId="2" borderId="0" xfId="284" applyNumberFormat="1" applyFill="1"/>
    <xf numFmtId="177" fontId="5" fillId="2" borderId="0" xfId="284" applyNumberFormat="1" applyFill="1"/>
    <xf numFmtId="174" fontId="5" fillId="2" borderId="2" xfId="284" applyNumberFormat="1" applyFill="1" applyBorder="1"/>
    <xf numFmtId="0" fontId="5" fillId="2" borderId="0" xfId="284" applyFill="1"/>
    <xf numFmtId="0" fontId="5" fillId="0" borderId="0" xfId="284"/>
    <xf numFmtId="0" fontId="5" fillId="2" borderId="1" xfId="284" applyFill="1" applyBorder="1" applyAlignment="1">
      <alignment horizontal="center"/>
    </xf>
    <xf numFmtId="0" fontId="5" fillId="2" borderId="0" xfId="284" applyFill="1" applyAlignment="1">
      <alignment horizontal="fill"/>
    </xf>
    <xf numFmtId="0" fontId="5" fillId="0" borderId="0" xfId="284" applyAlignment="1">
      <alignment horizontal="left"/>
    </xf>
    <xf numFmtId="175" fontId="5" fillId="0" borderId="0" xfId="284" applyNumberFormat="1"/>
    <xf numFmtId="165" fontId="5" fillId="0" borderId="0" xfId="284" applyNumberFormat="1" applyAlignment="1">
      <alignment horizontal="fill"/>
    </xf>
    <xf numFmtId="0" fontId="5" fillId="2" borderId="0" xfId="284" applyFill="1" applyAlignment="1">
      <alignment horizontal="left"/>
    </xf>
    <xf numFmtId="179" fontId="5" fillId="2" borderId="0" xfId="284" applyNumberFormat="1" applyFill="1"/>
    <xf numFmtId="174" fontId="5" fillId="0" borderId="0" xfId="0" applyNumberFormat="1" applyFont="1"/>
    <xf numFmtId="9" fontId="5" fillId="0" borderId="0" xfId="568" applyFont="1"/>
    <xf numFmtId="170" fontId="5" fillId="0" borderId="3" xfId="1" applyNumberFormat="1" applyFont="1" applyBorder="1"/>
    <xf numFmtId="174" fontId="5" fillId="0" borderId="0" xfId="284" applyNumberFormat="1"/>
    <xf numFmtId="44" fontId="5" fillId="2" borderId="4" xfId="567" applyFont="1" applyFill="1" applyBorder="1"/>
    <xf numFmtId="178" fontId="5" fillId="0" borderId="4" xfId="1" applyNumberFormat="1" applyFont="1" applyBorder="1"/>
    <xf numFmtId="165" fontId="9" fillId="0" borderId="0" xfId="284" applyNumberFormat="1" applyFont="1"/>
    <xf numFmtId="170" fontId="5" fillId="0" borderId="0" xfId="1" applyNumberFormat="1" applyFont="1" applyFill="1" applyBorder="1"/>
    <xf numFmtId="170" fontId="5" fillId="0" borderId="0" xfId="1" applyNumberFormat="1" applyFont="1" applyBorder="1" applyAlignment="1">
      <alignment horizontal="fill"/>
    </xf>
    <xf numFmtId="176" fontId="5" fillId="2" borderId="3" xfId="284" applyNumberFormat="1" applyFill="1" applyBorder="1"/>
    <xf numFmtId="174" fontId="5" fillId="2" borderId="4" xfId="284" applyNumberFormat="1" applyFill="1" applyBorder="1"/>
    <xf numFmtId="174" fontId="5" fillId="2" borderId="1" xfId="284" applyNumberFormat="1" applyFill="1" applyBorder="1"/>
    <xf numFmtId="177" fontId="5" fillId="0" borderId="0" xfId="284" applyNumberFormat="1"/>
    <xf numFmtId="176" fontId="5" fillId="0" borderId="0" xfId="284" applyNumberFormat="1"/>
    <xf numFmtId="170" fontId="5" fillId="0" borderId="1" xfId="1" applyNumberFormat="1" applyFont="1" applyFill="1" applyBorder="1"/>
    <xf numFmtId="0" fontId="5" fillId="0" borderId="0" xfId="0" applyFont="1" applyAlignment="1">
      <alignment horizontal="left" vertical="top" wrapText="1"/>
    </xf>
    <xf numFmtId="176" fontId="5" fillId="0" borderId="0" xfId="0" applyNumberFormat="1" applyFont="1"/>
    <xf numFmtId="174" fontId="5" fillId="2" borderId="4" xfId="567" applyNumberFormat="1" applyFont="1" applyFill="1" applyBorder="1"/>
    <xf numFmtId="9" fontId="5" fillId="0" borderId="0" xfId="1" applyNumberFormat="1" applyFont="1" applyBorder="1"/>
    <xf numFmtId="0" fontId="5" fillId="2" borderId="0" xfId="0" applyFont="1" applyFill="1" applyAlignment="1">
      <alignment horizontal="center"/>
    </xf>
    <xf numFmtId="0" fontId="5" fillId="0" borderId="0" xfId="284" applyAlignment="1">
      <alignment horizontal="center"/>
    </xf>
    <xf numFmtId="9" fontId="5" fillId="0" borderId="0" xfId="1" applyNumberFormat="1" applyFont="1" applyBorder="1" applyAlignment="1">
      <alignment horizontal="fill"/>
    </xf>
  </cellXfs>
  <cellStyles count="569">
    <cellStyle name="Comma" xfId="1" builtinId="3"/>
    <cellStyle name="Comma 2" xfId="25" xr:uid="{00000000-0005-0000-0000-000001000000}"/>
    <cellStyle name="Comma 3" xfId="26" xr:uid="{00000000-0005-0000-0000-000002000000}"/>
    <cellStyle name="Comma 5" xfId="561" xr:uid="{5E9BF654-E684-4208-959D-E56F1454AAC3}"/>
    <cellStyle name="Comma 5 2" xfId="565" xr:uid="{1F42B887-5620-4447-984C-AB98BD73A842}"/>
    <cellStyle name="Currency" xfId="567" builtinId="4"/>
    <cellStyle name="Currency 2" xfId="2" xr:uid="{00000000-0005-0000-0000-000004000000}"/>
    <cellStyle name="Currency 2 2" xfId="557" xr:uid="{00000000-0005-0000-0000-000005000000}"/>
    <cellStyle name="Currency 3" xfId="24" xr:uid="{00000000-0005-0000-0000-000006000000}"/>
    <cellStyle name="Currency 4" xfId="559" xr:uid="{00000000-0005-0000-0000-000007000000}"/>
    <cellStyle name="Currency 5" xfId="562" xr:uid="{D92784EE-C8AE-45B8-A919-1CE7BE276382}"/>
    <cellStyle name="Currency 5 2" xfId="566" xr:uid="{70A590E3-BA21-4B56-B959-17D5EB829B3B}"/>
    <cellStyle name="FRxAmtStyle" xfId="3" xr:uid="{00000000-0005-0000-0000-000008000000}"/>
    <cellStyle name="FRxAmtStyle 10" xfId="27" xr:uid="{00000000-0005-0000-0000-000009000000}"/>
    <cellStyle name="FRxAmtStyle 100" xfId="28" xr:uid="{00000000-0005-0000-0000-00000A000000}"/>
    <cellStyle name="FRxAmtStyle 101" xfId="29" xr:uid="{00000000-0005-0000-0000-00000B000000}"/>
    <cellStyle name="FRxAmtStyle 102" xfId="30" xr:uid="{00000000-0005-0000-0000-00000C000000}"/>
    <cellStyle name="FRxAmtStyle 103" xfId="31" xr:uid="{00000000-0005-0000-0000-00000D000000}"/>
    <cellStyle name="FRxAmtStyle 104" xfId="22" xr:uid="{00000000-0005-0000-0000-00000E000000}"/>
    <cellStyle name="FRxAmtStyle 106" xfId="32" xr:uid="{00000000-0005-0000-0000-00000F000000}"/>
    <cellStyle name="FRxAmtStyle 11" xfId="33" xr:uid="{00000000-0005-0000-0000-000010000000}"/>
    <cellStyle name="FRxAmtStyle 12" xfId="34" xr:uid="{00000000-0005-0000-0000-000011000000}"/>
    <cellStyle name="FRxAmtStyle 13" xfId="35" xr:uid="{00000000-0005-0000-0000-000012000000}"/>
    <cellStyle name="FRxAmtStyle 14" xfId="36" xr:uid="{00000000-0005-0000-0000-000013000000}"/>
    <cellStyle name="FRxAmtStyle 15" xfId="37" xr:uid="{00000000-0005-0000-0000-000014000000}"/>
    <cellStyle name="FRxAmtStyle 16" xfId="38" xr:uid="{00000000-0005-0000-0000-000015000000}"/>
    <cellStyle name="FRxAmtStyle 17" xfId="39" xr:uid="{00000000-0005-0000-0000-000016000000}"/>
    <cellStyle name="FRxAmtStyle 18" xfId="40" xr:uid="{00000000-0005-0000-0000-000017000000}"/>
    <cellStyle name="FRxAmtStyle 19" xfId="41" xr:uid="{00000000-0005-0000-0000-000018000000}"/>
    <cellStyle name="FRxAmtStyle 2" xfId="4" xr:uid="{00000000-0005-0000-0000-000019000000}"/>
    <cellStyle name="FRxAmtStyle 20" xfId="42" xr:uid="{00000000-0005-0000-0000-00001A000000}"/>
    <cellStyle name="FRxAmtStyle 21" xfId="43" xr:uid="{00000000-0005-0000-0000-00001B000000}"/>
    <cellStyle name="FRxAmtStyle 22" xfId="44" xr:uid="{00000000-0005-0000-0000-00001C000000}"/>
    <cellStyle name="FRxAmtStyle 23" xfId="45" xr:uid="{00000000-0005-0000-0000-00001D000000}"/>
    <cellStyle name="FRxAmtStyle 24" xfId="46" xr:uid="{00000000-0005-0000-0000-00001E000000}"/>
    <cellStyle name="FRxAmtStyle 25" xfId="47" xr:uid="{00000000-0005-0000-0000-00001F000000}"/>
    <cellStyle name="FRxAmtStyle 26" xfId="48" xr:uid="{00000000-0005-0000-0000-000020000000}"/>
    <cellStyle name="FRxAmtStyle 27" xfId="49" xr:uid="{00000000-0005-0000-0000-000021000000}"/>
    <cellStyle name="FRxAmtStyle 28" xfId="50" xr:uid="{00000000-0005-0000-0000-000022000000}"/>
    <cellStyle name="FRxAmtStyle 29" xfId="51" xr:uid="{00000000-0005-0000-0000-000023000000}"/>
    <cellStyle name="FRxAmtStyle 3" xfId="52" xr:uid="{00000000-0005-0000-0000-000024000000}"/>
    <cellStyle name="FRxAmtStyle 30" xfId="53" xr:uid="{00000000-0005-0000-0000-000025000000}"/>
    <cellStyle name="FRxAmtStyle 31" xfId="54" xr:uid="{00000000-0005-0000-0000-000026000000}"/>
    <cellStyle name="FRxAmtStyle 32" xfId="55" xr:uid="{00000000-0005-0000-0000-000027000000}"/>
    <cellStyle name="FRxAmtStyle 33" xfId="56" xr:uid="{00000000-0005-0000-0000-000028000000}"/>
    <cellStyle name="FRxAmtStyle 34" xfId="57" xr:uid="{00000000-0005-0000-0000-000029000000}"/>
    <cellStyle name="FRxAmtStyle 35" xfId="58" xr:uid="{00000000-0005-0000-0000-00002A000000}"/>
    <cellStyle name="FRxAmtStyle 36" xfId="59" xr:uid="{00000000-0005-0000-0000-00002B000000}"/>
    <cellStyle name="FRxAmtStyle 37" xfId="60" xr:uid="{00000000-0005-0000-0000-00002C000000}"/>
    <cellStyle name="FRxAmtStyle 38" xfId="61" xr:uid="{00000000-0005-0000-0000-00002D000000}"/>
    <cellStyle name="FRxAmtStyle 39" xfId="62" xr:uid="{00000000-0005-0000-0000-00002E000000}"/>
    <cellStyle name="FRxAmtStyle 4" xfId="63" xr:uid="{00000000-0005-0000-0000-00002F000000}"/>
    <cellStyle name="FRxAmtStyle 40" xfId="64" xr:uid="{00000000-0005-0000-0000-000030000000}"/>
    <cellStyle name="FRxAmtStyle 41" xfId="65" xr:uid="{00000000-0005-0000-0000-000031000000}"/>
    <cellStyle name="FRxAmtStyle 42" xfId="66" xr:uid="{00000000-0005-0000-0000-000032000000}"/>
    <cellStyle name="FRxAmtStyle 43" xfId="67" xr:uid="{00000000-0005-0000-0000-000033000000}"/>
    <cellStyle name="FRxAmtStyle 44" xfId="68" xr:uid="{00000000-0005-0000-0000-000034000000}"/>
    <cellStyle name="FRxAmtStyle 45" xfId="69" xr:uid="{00000000-0005-0000-0000-000035000000}"/>
    <cellStyle name="FRxAmtStyle 46" xfId="70" xr:uid="{00000000-0005-0000-0000-000036000000}"/>
    <cellStyle name="FRxAmtStyle 47" xfId="71" xr:uid="{00000000-0005-0000-0000-000037000000}"/>
    <cellStyle name="FRxAmtStyle 48" xfId="72" xr:uid="{00000000-0005-0000-0000-000038000000}"/>
    <cellStyle name="FRxAmtStyle 49" xfId="73" xr:uid="{00000000-0005-0000-0000-000039000000}"/>
    <cellStyle name="FRxAmtStyle 5" xfId="5" xr:uid="{00000000-0005-0000-0000-00003A000000}"/>
    <cellStyle name="FRxAmtStyle 50" xfId="74" xr:uid="{00000000-0005-0000-0000-00003B000000}"/>
    <cellStyle name="FRxAmtStyle 51" xfId="75" xr:uid="{00000000-0005-0000-0000-00003C000000}"/>
    <cellStyle name="FRxAmtStyle 52" xfId="76" xr:uid="{00000000-0005-0000-0000-00003D000000}"/>
    <cellStyle name="FRxAmtStyle 53" xfId="77" xr:uid="{00000000-0005-0000-0000-00003E000000}"/>
    <cellStyle name="FRxAmtStyle 54" xfId="78" xr:uid="{00000000-0005-0000-0000-00003F000000}"/>
    <cellStyle name="FRxAmtStyle 55" xfId="79" xr:uid="{00000000-0005-0000-0000-000040000000}"/>
    <cellStyle name="FRxAmtStyle 56" xfId="80" xr:uid="{00000000-0005-0000-0000-000041000000}"/>
    <cellStyle name="FRxAmtStyle 57" xfId="81" xr:uid="{00000000-0005-0000-0000-000042000000}"/>
    <cellStyle name="FRxAmtStyle 58" xfId="82" xr:uid="{00000000-0005-0000-0000-000043000000}"/>
    <cellStyle name="FRxAmtStyle 59" xfId="83" xr:uid="{00000000-0005-0000-0000-000044000000}"/>
    <cellStyle name="FRxAmtStyle 6" xfId="84" xr:uid="{00000000-0005-0000-0000-000045000000}"/>
    <cellStyle name="FRxAmtStyle 60" xfId="85" xr:uid="{00000000-0005-0000-0000-000046000000}"/>
    <cellStyle name="FRxAmtStyle 61" xfId="86" xr:uid="{00000000-0005-0000-0000-000047000000}"/>
    <cellStyle name="FRxAmtStyle 62" xfId="87" xr:uid="{00000000-0005-0000-0000-000048000000}"/>
    <cellStyle name="FRxAmtStyle 63" xfId="88" xr:uid="{00000000-0005-0000-0000-000049000000}"/>
    <cellStyle name="FRxAmtStyle 64" xfId="89" xr:uid="{00000000-0005-0000-0000-00004A000000}"/>
    <cellStyle name="FRxAmtStyle 65" xfId="90" xr:uid="{00000000-0005-0000-0000-00004B000000}"/>
    <cellStyle name="FRxAmtStyle 66" xfId="91" xr:uid="{00000000-0005-0000-0000-00004C000000}"/>
    <cellStyle name="FRxAmtStyle 67" xfId="92" xr:uid="{00000000-0005-0000-0000-00004D000000}"/>
    <cellStyle name="FRxAmtStyle 68" xfId="93" xr:uid="{00000000-0005-0000-0000-00004E000000}"/>
    <cellStyle name="FRxAmtStyle 69" xfId="94" xr:uid="{00000000-0005-0000-0000-00004F000000}"/>
    <cellStyle name="FRxAmtStyle 7" xfId="95" xr:uid="{00000000-0005-0000-0000-000050000000}"/>
    <cellStyle name="FRxAmtStyle 70" xfId="96" xr:uid="{00000000-0005-0000-0000-000051000000}"/>
    <cellStyle name="FRxAmtStyle 71" xfId="97" xr:uid="{00000000-0005-0000-0000-000052000000}"/>
    <cellStyle name="FRxAmtStyle 72" xfId="98" xr:uid="{00000000-0005-0000-0000-000053000000}"/>
    <cellStyle name="FRxAmtStyle 73" xfId="99" xr:uid="{00000000-0005-0000-0000-000054000000}"/>
    <cellStyle name="FRxAmtStyle 74" xfId="100" xr:uid="{00000000-0005-0000-0000-000055000000}"/>
    <cellStyle name="FRxAmtStyle 75" xfId="101" xr:uid="{00000000-0005-0000-0000-000056000000}"/>
    <cellStyle name="FRxAmtStyle 76" xfId="102" xr:uid="{00000000-0005-0000-0000-000057000000}"/>
    <cellStyle name="FRxAmtStyle 77" xfId="103" xr:uid="{00000000-0005-0000-0000-000058000000}"/>
    <cellStyle name="FRxAmtStyle 78" xfId="104" xr:uid="{00000000-0005-0000-0000-000059000000}"/>
    <cellStyle name="FRxAmtStyle 79" xfId="105" xr:uid="{00000000-0005-0000-0000-00005A000000}"/>
    <cellStyle name="FRxAmtStyle 8" xfId="106" xr:uid="{00000000-0005-0000-0000-00005B000000}"/>
    <cellStyle name="FRxAmtStyle 80" xfId="107" xr:uid="{00000000-0005-0000-0000-00005C000000}"/>
    <cellStyle name="FRxAmtStyle 81" xfId="108" xr:uid="{00000000-0005-0000-0000-00005D000000}"/>
    <cellStyle name="FRxAmtStyle 82" xfId="109" xr:uid="{00000000-0005-0000-0000-00005E000000}"/>
    <cellStyle name="FRxAmtStyle 83" xfId="110" xr:uid="{00000000-0005-0000-0000-00005F000000}"/>
    <cellStyle name="FRxAmtStyle 84" xfId="111" xr:uid="{00000000-0005-0000-0000-000060000000}"/>
    <cellStyle name="FRxAmtStyle 85" xfId="112" xr:uid="{00000000-0005-0000-0000-000061000000}"/>
    <cellStyle name="FRxAmtStyle 86" xfId="113" xr:uid="{00000000-0005-0000-0000-000062000000}"/>
    <cellStyle name="FRxAmtStyle 87" xfId="114" xr:uid="{00000000-0005-0000-0000-000063000000}"/>
    <cellStyle name="FRxAmtStyle 88" xfId="115" xr:uid="{00000000-0005-0000-0000-000064000000}"/>
    <cellStyle name="FRxAmtStyle 89" xfId="116" xr:uid="{00000000-0005-0000-0000-000065000000}"/>
    <cellStyle name="FRxAmtStyle 9" xfId="117" xr:uid="{00000000-0005-0000-0000-000066000000}"/>
    <cellStyle name="FRxAmtStyle 90" xfId="118" xr:uid="{00000000-0005-0000-0000-000067000000}"/>
    <cellStyle name="FRxAmtStyle 91" xfId="119" xr:uid="{00000000-0005-0000-0000-000068000000}"/>
    <cellStyle name="FRxAmtStyle 92" xfId="120" xr:uid="{00000000-0005-0000-0000-000069000000}"/>
    <cellStyle name="FRxAmtStyle 93" xfId="121" xr:uid="{00000000-0005-0000-0000-00006A000000}"/>
    <cellStyle name="FRxAmtStyle 94" xfId="122" xr:uid="{00000000-0005-0000-0000-00006B000000}"/>
    <cellStyle name="FRxAmtStyle 95" xfId="123" xr:uid="{00000000-0005-0000-0000-00006C000000}"/>
    <cellStyle name="FRxAmtStyle 96" xfId="124" xr:uid="{00000000-0005-0000-0000-00006D000000}"/>
    <cellStyle name="FRxAmtStyle 97" xfId="125" xr:uid="{00000000-0005-0000-0000-00006E000000}"/>
    <cellStyle name="FRxAmtStyle 98" xfId="126" xr:uid="{00000000-0005-0000-0000-00006F000000}"/>
    <cellStyle name="FRxAmtStyle 99" xfId="127" xr:uid="{00000000-0005-0000-0000-000070000000}"/>
    <cellStyle name="FRxCurrStyle" xfId="6" xr:uid="{00000000-0005-0000-0000-000071000000}"/>
    <cellStyle name="FRxCurrStyle 10" xfId="128" xr:uid="{00000000-0005-0000-0000-000072000000}"/>
    <cellStyle name="FRxCurrStyle 11" xfId="129" xr:uid="{00000000-0005-0000-0000-000073000000}"/>
    <cellStyle name="FRxCurrStyle 12" xfId="130" xr:uid="{00000000-0005-0000-0000-000074000000}"/>
    <cellStyle name="FRxCurrStyle 13" xfId="131" xr:uid="{00000000-0005-0000-0000-000075000000}"/>
    <cellStyle name="FRxCurrStyle 14" xfId="132" xr:uid="{00000000-0005-0000-0000-000076000000}"/>
    <cellStyle name="FRxCurrStyle 15" xfId="133" xr:uid="{00000000-0005-0000-0000-000077000000}"/>
    <cellStyle name="FRxCurrStyle 16" xfId="134" xr:uid="{00000000-0005-0000-0000-000078000000}"/>
    <cellStyle name="FRxCurrStyle 17" xfId="135" xr:uid="{00000000-0005-0000-0000-000079000000}"/>
    <cellStyle name="FRxCurrStyle 18" xfId="136" xr:uid="{00000000-0005-0000-0000-00007A000000}"/>
    <cellStyle name="FRxCurrStyle 19" xfId="137" xr:uid="{00000000-0005-0000-0000-00007B000000}"/>
    <cellStyle name="FRxCurrStyle 2" xfId="138" xr:uid="{00000000-0005-0000-0000-00007C000000}"/>
    <cellStyle name="FRxCurrStyle 20" xfId="139" xr:uid="{00000000-0005-0000-0000-00007D000000}"/>
    <cellStyle name="FRxCurrStyle 21" xfId="140" xr:uid="{00000000-0005-0000-0000-00007E000000}"/>
    <cellStyle name="FRxCurrStyle 22" xfId="141" xr:uid="{00000000-0005-0000-0000-00007F000000}"/>
    <cellStyle name="FRxCurrStyle 23" xfId="142" xr:uid="{00000000-0005-0000-0000-000080000000}"/>
    <cellStyle name="FRxCurrStyle 24" xfId="143" xr:uid="{00000000-0005-0000-0000-000081000000}"/>
    <cellStyle name="FRxCurrStyle 25" xfId="144" xr:uid="{00000000-0005-0000-0000-000082000000}"/>
    <cellStyle name="FRxCurrStyle 26" xfId="145" xr:uid="{00000000-0005-0000-0000-000083000000}"/>
    <cellStyle name="FRxCurrStyle 27" xfId="146" xr:uid="{00000000-0005-0000-0000-000084000000}"/>
    <cellStyle name="FRxCurrStyle 28" xfId="147" xr:uid="{00000000-0005-0000-0000-000085000000}"/>
    <cellStyle name="FRxCurrStyle 29" xfId="148" xr:uid="{00000000-0005-0000-0000-000086000000}"/>
    <cellStyle name="FRxCurrStyle 3" xfId="149" xr:uid="{00000000-0005-0000-0000-000087000000}"/>
    <cellStyle name="FRxCurrStyle 30" xfId="150" xr:uid="{00000000-0005-0000-0000-000088000000}"/>
    <cellStyle name="FRxCurrStyle 31" xfId="151" xr:uid="{00000000-0005-0000-0000-000089000000}"/>
    <cellStyle name="FRxCurrStyle 32" xfId="152" xr:uid="{00000000-0005-0000-0000-00008A000000}"/>
    <cellStyle name="FRxCurrStyle 33" xfId="153" xr:uid="{00000000-0005-0000-0000-00008B000000}"/>
    <cellStyle name="FRxCurrStyle 34" xfId="154" xr:uid="{00000000-0005-0000-0000-00008C000000}"/>
    <cellStyle name="FRxCurrStyle 35" xfId="155" xr:uid="{00000000-0005-0000-0000-00008D000000}"/>
    <cellStyle name="FRxCurrStyle 36" xfId="156" xr:uid="{00000000-0005-0000-0000-00008E000000}"/>
    <cellStyle name="FRxCurrStyle 37" xfId="157" xr:uid="{00000000-0005-0000-0000-00008F000000}"/>
    <cellStyle name="FRxCurrStyle 38" xfId="158" xr:uid="{00000000-0005-0000-0000-000090000000}"/>
    <cellStyle name="FRxCurrStyle 39" xfId="159" xr:uid="{00000000-0005-0000-0000-000091000000}"/>
    <cellStyle name="FRxCurrStyle 4" xfId="160" xr:uid="{00000000-0005-0000-0000-000092000000}"/>
    <cellStyle name="FRxCurrStyle 40" xfId="161" xr:uid="{00000000-0005-0000-0000-000093000000}"/>
    <cellStyle name="FRxCurrStyle 41" xfId="162" xr:uid="{00000000-0005-0000-0000-000094000000}"/>
    <cellStyle name="FRxCurrStyle 42" xfId="163" xr:uid="{00000000-0005-0000-0000-000095000000}"/>
    <cellStyle name="FRxCurrStyle 43" xfId="164" xr:uid="{00000000-0005-0000-0000-000096000000}"/>
    <cellStyle name="FRxCurrStyle 44" xfId="165" xr:uid="{00000000-0005-0000-0000-000097000000}"/>
    <cellStyle name="FRxCurrStyle 45" xfId="166" xr:uid="{00000000-0005-0000-0000-000098000000}"/>
    <cellStyle name="FRxCurrStyle 46" xfId="167" xr:uid="{00000000-0005-0000-0000-000099000000}"/>
    <cellStyle name="FRxCurrStyle 47" xfId="168" xr:uid="{00000000-0005-0000-0000-00009A000000}"/>
    <cellStyle name="FRxCurrStyle 48" xfId="169" xr:uid="{00000000-0005-0000-0000-00009B000000}"/>
    <cellStyle name="FRxCurrStyle 49" xfId="170" xr:uid="{00000000-0005-0000-0000-00009C000000}"/>
    <cellStyle name="FRxCurrStyle 5" xfId="171" xr:uid="{00000000-0005-0000-0000-00009D000000}"/>
    <cellStyle name="FRxCurrStyle 50" xfId="172" xr:uid="{00000000-0005-0000-0000-00009E000000}"/>
    <cellStyle name="FRxCurrStyle 51" xfId="173" xr:uid="{00000000-0005-0000-0000-00009F000000}"/>
    <cellStyle name="FRxCurrStyle 52" xfId="174" xr:uid="{00000000-0005-0000-0000-0000A0000000}"/>
    <cellStyle name="FRxCurrStyle 53" xfId="175" xr:uid="{00000000-0005-0000-0000-0000A1000000}"/>
    <cellStyle name="FRxCurrStyle 54" xfId="176" xr:uid="{00000000-0005-0000-0000-0000A2000000}"/>
    <cellStyle name="FRxCurrStyle 55" xfId="177" xr:uid="{00000000-0005-0000-0000-0000A3000000}"/>
    <cellStyle name="FRxCurrStyle 56" xfId="178" xr:uid="{00000000-0005-0000-0000-0000A4000000}"/>
    <cellStyle name="FRxCurrStyle 57" xfId="179" xr:uid="{00000000-0005-0000-0000-0000A5000000}"/>
    <cellStyle name="FRxCurrStyle 58" xfId="180" xr:uid="{00000000-0005-0000-0000-0000A6000000}"/>
    <cellStyle name="FRxCurrStyle 59" xfId="181" xr:uid="{00000000-0005-0000-0000-0000A7000000}"/>
    <cellStyle name="FRxCurrStyle 6" xfId="182" xr:uid="{00000000-0005-0000-0000-0000A8000000}"/>
    <cellStyle name="FRxCurrStyle 60" xfId="183" xr:uid="{00000000-0005-0000-0000-0000A9000000}"/>
    <cellStyle name="FRxCurrStyle 61" xfId="184" xr:uid="{00000000-0005-0000-0000-0000AA000000}"/>
    <cellStyle name="FRxCurrStyle 62" xfId="185" xr:uid="{00000000-0005-0000-0000-0000AB000000}"/>
    <cellStyle name="FRxCurrStyle 63" xfId="186" xr:uid="{00000000-0005-0000-0000-0000AC000000}"/>
    <cellStyle name="FRxCurrStyle 64" xfId="187" xr:uid="{00000000-0005-0000-0000-0000AD000000}"/>
    <cellStyle name="FRxCurrStyle 65" xfId="188" xr:uid="{00000000-0005-0000-0000-0000AE000000}"/>
    <cellStyle name="FRxCurrStyle 66" xfId="189" xr:uid="{00000000-0005-0000-0000-0000AF000000}"/>
    <cellStyle name="FRxCurrStyle 67" xfId="190" xr:uid="{00000000-0005-0000-0000-0000B0000000}"/>
    <cellStyle name="FRxCurrStyle 68" xfId="191" xr:uid="{00000000-0005-0000-0000-0000B1000000}"/>
    <cellStyle name="FRxCurrStyle 69" xfId="192" xr:uid="{00000000-0005-0000-0000-0000B2000000}"/>
    <cellStyle name="FRxCurrStyle 7" xfId="193" xr:uid="{00000000-0005-0000-0000-0000B3000000}"/>
    <cellStyle name="FRxCurrStyle 70" xfId="194" xr:uid="{00000000-0005-0000-0000-0000B4000000}"/>
    <cellStyle name="FRxCurrStyle 71" xfId="195" xr:uid="{00000000-0005-0000-0000-0000B5000000}"/>
    <cellStyle name="FRxCurrStyle 72" xfId="196" xr:uid="{00000000-0005-0000-0000-0000B6000000}"/>
    <cellStyle name="FRxCurrStyle 73" xfId="197" xr:uid="{00000000-0005-0000-0000-0000B7000000}"/>
    <cellStyle name="FRxCurrStyle 74" xfId="198" xr:uid="{00000000-0005-0000-0000-0000B8000000}"/>
    <cellStyle name="FRxCurrStyle 75" xfId="199" xr:uid="{00000000-0005-0000-0000-0000B9000000}"/>
    <cellStyle name="FRxCurrStyle 76" xfId="200" xr:uid="{00000000-0005-0000-0000-0000BA000000}"/>
    <cellStyle name="FRxCurrStyle 77" xfId="201" xr:uid="{00000000-0005-0000-0000-0000BB000000}"/>
    <cellStyle name="FRxCurrStyle 78" xfId="202" xr:uid="{00000000-0005-0000-0000-0000BC000000}"/>
    <cellStyle name="FRxCurrStyle 79" xfId="203" xr:uid="{00000000-0005-0000-0000-0000BD000000}"/>
    <cellStyle name="FRxCurrStyle 8" xfId="204" xr:uid="{00000000-0005-0000-0000-0000BE000000}"/>
    <cellStyle name="FRxCurrStyle 80" xfId="205" xr:uid="{00000000-0005-0000-0000-0000BF000000}"/>
    <cellStyle name="FRxCurrStyle 81" xfId="206" xr:uid="{00000000-0005-0000-0000-0000C0000000}"/>
    <cellStyle name="FRxCurrStyle 82" xfId="207" xr:uid="{00000000-0005-0000-0000-0000C1000000}"/>
    <cellStyle name="FRxCurrStyle 83" xfId="208" xr:uid="{00000000-0005-0000-0000-0000C2000000}"/>
    <cellStyle name="FRxCurrStyle 84" xfId="209" xr:uid="{00000000-0005-0000-0000-0000C3000000}"/>
    <cellStyle name="FRxCurrStyle 85" xfId="210" xr:uid="{00000000-0005-0000-0000-0000C4000000}"/>
    <cellStyle name="FRxCurrStyle 86" xfId="211" xr:uid="{00000000-0005-0000-0000-0000C5000000}"/>
    <cellStyle name="FRxCurrStyle 87" xfId="212" xr:uid="{00000000-0005-0000-0000-0000C6000000}"/>
    <cellStyle name="FRxCurrStyle 88" xfId="213" xr:uid="{00000000-0005-0000-0000-0000C7000000}"/>
    <cellStyle name="FRxCurrStyle 89" xfId="214" xr:uid="{00000000-0005-0000-0000-0000C8000000}"/>
    <cellStyle name="FRxCurrStyle 9" xfId="215" xr:uid="{00000000-0005-0000-0000-0000C9000000}"/>
    <cellStyle name="FRxCurrStyle 90" xfId="216" xr:uid="{00000000-0005-0000-0000-0000CA000000}"/>
    <cellStyle name="FRxCurrStyle 91" xfId="217" xr:uid="{00000000-0005-0000-0000-0000CB000000}"/>
    <cellStyle name="FRxCurrStyle 92" xfId="218" xr:uid="{00000000-0005-0000-0000-0000CC000000}"/>
    <cellStyle name="FRxCurrStyle 93" xfId="219" xr:uid="{00000000-0005-0000-0000-0000CD000000}"/>
    <cellStyle name="FRxCurrStyle 94" xfId="220" xr:uid="{00000000-0005-0000-0000-0000CE000000}"/>
    <cellStyle name="FRxCurrStyle 95" xfId="221" xr:uid="{00000000-0005-0000-0000-0000CF000000}"/>
    <cellStyle name="FRxCurrStyle 96" xfId="222" xr:uid="{00000000-0005-0000-0000-0000D0000000}"/>
    <cellStyle name="FRxCurrStyle 97" xfId="223" xr:uid="{00000000-0005-0000-0000-0000D1000000}"/>
    <cellStyle name="FRxCurrStyle 98" xfId="224" xr:uid="{00000000-0005-0000-0000-0000D2000000}"/>
    <cellStyle name="FRxCurrStyle 99" xfId="225" xr:uid="{00000000-0005-0000-0000-0000D3000000}"/>
    <cellStyle name="FRxPcntStyle" xfId="7" xr:uid="{00000000-0005-0000-0000-0000D4000000}"/>
    <cellStyle name="FRxPcntStyle 10" xfId="226" xr:uid="{00000000-0005-0000-0000-0000D5000000}"/>
    <cellStyle name="FRxPcntStyle 11" xfId="227" xr:uid="{00000000-0005-0000-0000-0000D6000000}"/>
    <cellStyle name="FRxPcntStyle 12" xfId="228" xr:uid="{00000000-0005-0000-0000-0000D7000000}"/>
    <cellStyle name="FRxPcntStyle 13" xfId="229" xr:uid="{00000000-0005-0000-0000-0000D8000000}"/>
    <cellStyle name="FRxPcntStyle 14" xfId="230" xr:uid="{00000000-0005-0000-0000-0000D9000000}"/>
    <cellStyle name="FRxPcntStyle 15" xfId="231" xr:uid="{00000000-0005-0000-0000-0000DA000000}"/>
    <cellStyle name="FRxPcntStyle 16" xfId="232" xr:uid="{00000000-0005-0000-0000-0000DB000000}"/>
    <cellStyle name="FRxPcntStyle 17" xfId="233" xr:uid="{00000000-0005-0000-0000-0000DC000000}"/>
    <cellStyle name="FRxPcntStyle 18" xfId="234" xr:uid="{00000000-0005-0000-0000-0000DD000000}"/>
    <cellStyle name="FRxPcntStyle 19" xfId="235" xr:uid="{00000000-0005-0000-0000-0000DE000000}"/>
    <cellStyle name="FRxPcntStyle 2" xfId="236" xr:uid="{00000000-0005-0000-0000-0000DF000000}"/>
    <cellStyle name="FRxPcntStyle 20" xfId="237" xr:uid="{00000000-0005-0000-0000-0000E0000000}"/>
    <cellStyle name="FRxPcntStyle 21" xfId="238" xr:uid="{00000000-0005-0000-0000-0000E1000000}"/>
    <cellStyle name="FRxPcntStyle 22" xfId="239" xr:uid="{00000000-0005-0000-0000-0000E2000000}"/>
    <cellStyle name="FRxPcntStyle 23" xfId="240" xr:uid="{00000000-0005-0000-0000-0000E3000000}"/>
    <cellStyle name="FRxPcntStyle 24" xfId="241" xr:uid="{00000000-0005-0000-0000-0000E4000000}"/>
    <cellStyle name="FRxPcntStyle 25" xfId="242" xr:uid="{00000000-0005-0000-0000-0000E5000000}"/>
    <cellStyle name="FRxPcntStyle 26" xfId="243" xr:uid="{00000000-0005-0000-0000-0000E6000000}"/>
    <cellStyle name="FRxPcntStyle 27" xfId="244" xr:uid="{00000000-0005-0000-0000-0000E7000000}"/>
    <cellStyle name="FRxPcntStyle 28" xfId="245" xr:uid="{00000000-0005-0000-0000-0000E8000000}"/>
    <cellStyle name="FRxPcntStyle 29" xfId="246" xr:uid="{00000000-0005-0000-0000-0000E9000000}"/>
    <cellStyle name="FRxPcntStyle 3" xfId="247" xr:uid="{00000000-0005-0000-0000-0000EA000000}"/>
    <cellStyle name="FRxPcntStyle 30" xfId="248" xr:uid="{00000000-0005-0000-0000-0000EB000000}"/>
    <cellStyle name="FRxPcntStyle 31" xfId="249" xr:uid="{00000000-0005-0000-0000-0000EC000000}"/>
    <cellStyle name="FRxPcntStyle 32" xfId="250" xr:uid="{00000000-0005-0000-0000-0000ED000000}"/>
    <cellStyle name="FRxPcntStyle 33" xfId="251" xr:uid="{00000000-0005-0000-0000-0000EE000000}"/>
    <cellStyle name="FRxPcntStyle 34" xfId="252" xr:uid="{00000000-0005-0000-0000-0000EF000000}"/>
    <cellStyle name="FRxPcntStyle 35" xfId="253" xr:uid="{00000000-0005-0000-0000-0000F0000000}"/>
    <cellStyle name="FRxPcntStyle 36" xfId="254" xr:uid="{00000000-0005-0000-0000-0000F1000000}"/>
    <cellStyle name="FRxPcntStyle 37" xfId="255" xr:uid="{00000000-0005-0000-0000-0000F2000000}"/>
    <cellStyle name="FRxPcntStyle 38" xfId="256" xr:uid="{00000000-0005-0000-0000-0000F3000000}"/>
    <cellStyle name="FRxPcntStyle 39" xfId="257" xr:uid="{00000000-0005-0000-0000-0000F4000000}"/>
    <cellStyle name="FRxPcntStyle 4" xfId="258" xr:uid="{00000000-0005-0000-0000-0000F5000000}"/>
    <cellStyle name="FRxPcntStyle 40" xfId="259" xr:uid="{00000000-0005-0000-0000-0000F6000000}"/>
    <cellStyle name="FRxPcntStyle 41" xfId="260" xr:uid="{00000000-0005-0000-0000-0000F7000000}"/>
    <cellStyle name="FRxPcntStyle 42" xfId="261" xr:uid="{00000000-0005-0000-0000-0000F8000000}"/>
    <cellStyle name="FRxPcntStyle 43" xfId="262" xr:uid="{00000000-0005-0000-0000-0000F9000000}"/>
    <cellStyle name="FRxPcntStyle 44" xfId="263" xr:uid="{00000000-0005-0000-0000-0000FA000000}"/>
    <cellStyle name="FRxPcntStyle 45" xfId="264" xr:uid="{00000000-0005-0000-0000-0000FB000000}"/>
    <cellStyle name="FRxPcntStyle 46" xfId="265" xr:uid="{00000000-0005-0000-0000-0000FC000000}"/>
    <cellStyle name="FRxPcntStyle 47" xfId="266" xr:uid="{00000000-0005-0000-0000-0000FD000000}"/>
    <cellStyle name="FRxPcntStyle 48" xfId="267" xr:uid="{00000000-0005-0000-0000-0000FE000000}"/>
    <cellStyle name="FRxPcntStyle 49" xfId="268" xr:uid="{00000000-0005-0000-0000-0000FF000000}"/>
    <cellStyle name="FRxPcntStyle 5" xfId="269" xr:uid="{00000000-0005-0000-0000-000000010000}"/>
    <cellStyle name="FRxPcntStyle 50" xfId="23" xr:uid="{00000000-0005-0000-0000-000001010000}"/>
    <cellStyle name="FRxPcntStyle 6" xfId="270" xr:uid="{00000000-0005-0000-0000-000002010000}"/>
    <cellStyle name="FRxPcntStyle 7" xfId="271" xr:uid="{00000000-0005-0000-0000-000003010000}"/>
    <cellStyle name="FRxPcntStyle 8" xfId="272" xr:uid="{00000000-0005-0000-0000-000004010000}"/>
    <cellStyle name="FRxPcntStyle 9" xfId="273" xr:uid="{00000000-0005-0000-0000-000005010000}"/>
    <cellStyle name="Normal" xfId="0" builtinId="0"/>
    <cellStyle name="Normal 10" xfId="274" xr:uid="{00000000-0005-0000-0000-000007010000}"/>
    <cellStyle name="Normal 11" xfId="275" xr:uid="{00000000-0005-0000-0000-000008010000}"/>
    <cellStyle name="Normal 12" xfId="276" xr:uid="{00000000-0005-0000-0000-000009010000}"/>
    <cellStyle name="Normal 13" xfId="277" xr:uid="{00000000-0005-0000-0000-00000A010000}"/>
    <cellStyle name="Normal 14" xfId="278" xr:uid="{00000000-0005-0000-0000-00000B010000}"/>
    <cellStyle name="Normal 15" xfId="279" xr:uid="{00000000-0005-0000-0000-00000C010000}"/>
    <cellStyle name="Normal 16" xfId="280" xr:uid="{00000000-0005-0000-0000-00000D010000}"/>
    <cellStyle name="Normal 17" xfId="281" xr:uid="{00000000-0005-0000-0000-00000E010000}"/>
    <cellStyle name="Normal 18" xfId="282" xr:uid="{00000000-0005-0000-0000-00000F010000}"/>
    <cellStyle name="Normal 19" xfId="283" xr:uid="{00000000-0005-0000-0000-000010010000}"/>
    <cellStyle name="Normal 2" xfId="8" xr:uid="{00000000-0005-0000-0000-000011010000}"/>
    <cellStyle name="Normal 2 2" xfId="284" xr:uid="{00000000-0005-0000-0000-000012010000}"/>
    <cellStyle name="Normal 20" xfId="285" xr:uid="{00000000-0005-0000-0000-000013010000}"/>
    <cellStyle name="Normal 21" xfId="286" xr:uid="{00000000-0005-0000-0000-000014010000}"/>
    <cellStyle name="Normal 22" xfId="287" xr:uid="{00000000-0005-0000-0000-000015010000}"/>
    <cellStyle name="Normal 23" xfId="288" xr:uid="{00000000-0005-0000-0000-000016010000}"/>
    <cellStyle name="Normal 24" xfId="289" xr:uid="{00000000-0005-0000-0000-000017010000}"/>
    <cellStyle name="Normal 25" xfId="290" xr:uid="{00000000-0005-0000-0000-000018010000}"/>
    <cellStyle name="Normal 26" xfId="291" xr:uid="{00000000-0005-0000-0000-000019010000}"/>
    <cellStyle name="Normal 27" xfId="292" xr:uid="{00000000-0005-0000-0000-00001A010000}"/>
    <cellStyle name="Normal 28" xfId="293" xr:uid="{00000000-0005-0000-0000-00001B010000}"/>
    <cellStyle name="Normal 29" xfId="294" xr:uid="{00000000-0005-0000-0000-00001C010000}"/>
    <cellStyle name="Normal 3" xfId="295" xr:uid="{00000000-0005-0000-0000-00001D010000}"/>
    <cellStyle name="Normal 30" xfId="296" xr:uid="{00000000-0005-0000-0000-00001E010000}"/>
    <cellStyle name="Normal 31" xfId="297" xr:uid="{00000000-0005-0000-0000-00001F010000}"/>
    <cellStyle name="Normal 32" xfId="298" xr:uid="{00000000-0005-0000-0000-000020010000}"/>
    <cellStyle name="Normal 33" xfId="299" xr:uid="{00000000-0005-0000-0000-000021010000}"/>
    <cellStyle name="Normal 34" xfId="300" xr:uid="{00000000-0005-0000-0000-000022010000}"/>
    <cellStyle name="Normal 35" xfId="301" xr:uid="{00000000-0005-0000-0000-000023010000}"/>
    <cellStyle name="Normal 36" xfId="302" xr:uid="{00000000-0005-0000-0000-000024010000}"/>
    <cellStyle name="Normal 37" xfId="303" xr:uid="{00000000-0005-0000-0000-000025010000}"/>
    <cellStyle name="Normal 38" xfId="304" xr:uid="{00000000-0005-0000-0000-000026010000}"/>
    <cellStyle name="Normal 39" xfId="305" xr:uid="{00000000-0005-0000-0000-000027010000}"/>
    <cellStyle name="Normal 4" xfId="306" xr:uid="{00000000-0005-0000-0000-000028010000}"/>
    <cellStyle name="Normal 4 2" xfId="560" xr:uid="{BF6576A0-4DFC-4E6D-9770-CD1617FB8D4F}"/>
    <cellStyle name="Normal 4 3" xfId="564" xr:uid="{51A4EFA0-572F-454E-B1EC-4072E1314694}"/>
    <cellStyle name="Normal 40" xfId="307" xr:uid="{00000000-0005-0000-0000-000029010000}"/>
    <cellStyle name="Normal 41" xfId="308" xr:uid="{00000000-0005-0000-0000-00002A010000}"/>
    <cellStyle name="Normal 42" xfId="309" xr:uid="{00000000-0005-0000-0000-00002B010000}"/>
    <cellStyle name="Normal 43" xfId="310" xr:uid="{00000000-0005-0000-0000-00002C010000}"/>
    <cellStyle name="Normal 44" xfId="311" xr:uid="{00000000-0005-0000-0000-00002D010000}"/>
    <cellStyle name="Normal 45" xfId="312" xr:uid="{00000000-0005-0000-0000-00002E010000}"/>
    <cellStyle name="Normal 46" xfId="313" xr:uid="{00000000-0005-0000-0000-00002F010000}"/>
    <cellStyle name="Normal 47" xfId="314" xr:uid="{00000000-0005-0000-0000-000030010000}"/>
    <cellStyle name="Normal 48" xfId="315" xr:uid="{00000000-0005-0000-0000-000031010000}"/>
    <cellStyle name="Normal 49" xfId="316" xr:uid="{00000000-0005-0000-0000-000032010000}"/>
    <cellStyle name="Normal 5" xfId="317" xr:uid="{00000000-0005-0000-0000-000033010000}"/>
    <cellStyle name="Normal 50" xfId="318" xr:uid="{00000000-0005-0000-0000-000034010000}"/>
    <cellStyle name="Normal 51" xfId="319" xr:uid="{00000000-0005-0000-0000-000035010000}"/>
    <cellStyle name="Normal 52" xfId="320" xr:uid="{00000000-0005-0000-0000-000036010000}"/>
    <cellStyle name="Normal 53" xfId="321" xr:uid="{00000000-0005-0000-0000-000037010000}"/>
    <cellStyle name="Normal 54" xfId="322" xr:uid="{00000000-0005-0000-0000-000038010000}"/>
    <cellStyle name="Normal 55" xfId="323" xr:uid="{00000000-0005-0000-0000-000039010000}"/>
    <cellStyle name="Normal 56" xfId="324" xr:uid="{00000000-0005-0000-0000-00003A010000}"/>
    <cellStyle name="Normal 57" xfId="325" xr:uid="{00000000-0005-0000-0000-00003B010000}"/>
    <cellStyle name="Normal 58" xfId="326" xr:uid="{00000000-0005-0000-0000-00003C010000}"/>
    <cellStyle name="Normal 59" xfId="327" xr:uid="{00000000-0005-0000-0000-00003D010000}"/>
    <cellStyle name="Normal 6" xfId="328" xr:uid="{00000000-0005-0000-0000-00003E010000}"/>
    <cellStyle name="Normal 60" xfId="329" xr:uid="{00000000-0005-0000-0000-00003F010000}"/>
    <cellStyle name="Normal 61" xfId="330" xr:uid="{00000000-0005-0000-0000-000040010000}"/>
    <cellStyle name="Normal 62" xfId="331" xr:uid="{00000000-0005-0000-0000-000041010000}"/>
    <cellStyle name="Normal 63" xfId="332" xr:uid="{00000000-0005-0000-0000-000042010000}"/>
    <cellStyle name="Normal 64" xfId="333" xr:uid="{00000000-0005-0000-0000-000043010000}"/>
    <cellStyle name="Normal 65" xfId="21" xr:uid="{00000000-0005-0000-0000-000044010000}"/>
    <cellStyle name="Normal 66" xfId="558" xr:uid="{00000000-0005-0000-0000-000045010000}"/>
    <cellStyle name="Normal 7" xfId="334" xr:uid="{00000000-0005-0000-0000-000046010000}"/>
    <cellStyle name="Normal 8" xfId="335" xr:uid="{00000000-0005-0000-0000-000047010000}"/>
    <cellStyle name="Normal 9" xfId="336" xr:uid="{00000000-0005-0000-0000-000048010000}"/>
    <cellStyle name="Percent" xfId="568" builtinId="5"/>
    <cellStyle name="Percent 2" xfId="337" xr:uid="{00000000-0005-0000-0000-00004A010000}"/>
    <cellStyle name="Percent 3" xfId="338" xr:uid="{00000000-0005-0000-0000-00004B010000}"/>
    <cellStyle name="Porcentagem 2" xfId="563" xr:uid="{AA204D0A-4398-4C41-B500-74E090BDD8E2}"/>
    <cellStyle name="STYLE1" xfId="9" xr:uid="{00000000-0005-0000-0000-00004C010000}"/>
    <cellStyle name="STYLE1 10" xfId="339" xr:uid="{00000000-0005-0000-0000-00004D010000}"/>
    <cellStyle name="STYLE1 11" xfId="340" xr:uid="{00000000-0005-0000-0000-00004E010000}"/>
    <cellStyle name="STYLE1 12" xfId="341" xr:uid="{00000000-0005-0000-0000-00004F010000}"/>
    <cellStyle name="STYLE1 13" xfId="342" xr:uid="{00000000-0005-0000-0000-000050010000}"/>
    <cellStyle name="STYLE1 14" xfId="343" xr:uid="{00000000-0005-0000-0000-000051010000}"/>
    <cellStyle name="STYLE1 15" xfId="344" xr:uid="{00000000-0005-0000-0000-000052010000}"/>
    <cellStyle name="STYLE1 16" xfId="345" xr:uid="{00000000-0005-0000-0000-000053010000}"/>
    <cellStyle name="STYLE1 17" xfId="346" xr:uid="{00000000-0005-0000-0000-000054010000}"/>
    <cellStyle name="STYLE1 18" xfId="347" xr:uid="{00000000-0005-0000-0000-000055010000}"/>
    <cellStyle name="STYLE1 19" xfId="348" xr:uid="{00000000-0005-0000-0000-000056010000}"/>
    <cellStyle name="STYLE1 2" xfId="349" xr:uid="{00000000-0005-0000-0000-000057010000}"/>
    <cellStyle name="STYLE1 20" xfId="350" xr:uid="{00000000-0005-0000-0000-000058010000}"/>
    <cellStyle name="STYLE1 21" xfId="351" xr:uid="{00000000-0005-0000-0000-000059010000}"/>
    <cellStyle name="STYLE1 22" xfId="352" xr:uid="{00000000-0005-0000-0000-00005A010000}"/>
    <cellStyle name="STYLE1 23" xfId="353" xr:uid="{00000000-0005-0000-0000-00005B010000}"/>
    <cellStyle name="STYLE1 24" xfId="354" xr:uid="{00000000-0005-0000-0000-00005C010000}"/>
    <cellStyle name="STYLE1 25" xfId="355" xr:uid="{00000000-0005-0000-0000-00005D010000}"/>
    <cellStyle name="STYLE1 26" xfId="356" xr:uid="{00000000-0005-0000-0000-00005E010000}"/>
    <cellStyle name="STYLE1 27" xfId="357" xr:uid="{00000000-0005-0000-0000-00005F010000}"/>
    <cellStyle name="STYLE1 28" xfId="358" xr:uid="{00000000-0005-0000-0000-000060010000}"/>
    <cellStyle name="STYLE1 29" xfId="359" xr:uid="{00000000-0005-0000-0000-000061010000}"/>
    <cellStyle name="STYLE1 3" xfId="360" xr:uid="{00000000-0005-0000-0000-000062010000}"/>
    <cellStyle name="STYLE1 30" xfId="361" xr:uid="{00000000-0005-0000-0000-000063010000}"/>
    <cellStyle name="STYLE1 31" xfId="362" xr:uid="{00000000-0005-0000-0000-000064010000}"/>
    <cellStyle name="STYLE1 32" xfId="363" xr:uid="{00000000-0005-0000-0000-000065010000}"/>
    <cellStyle name="STYLE1 33" xfId="364" xr:uid="{00000000-0005-0000-0000-000066010000}"/>
    <cellStyle name="STYLE1 34" xfId="365" xr:uid="{00000000-0005-0000-0000-000067010000}"/>
    <cellStyle name="STYLE1 35" xfId="366" xr:uid="{00000000-0005-0000-0000-000068010000}"/>
    <cellStyle name="STYLE1 36" xfId="367" xr:uid="{00000000-0005-0000-0000-000069010000}"/>
    <cellStyle name="STYLE1 37" xfId="368" xr:uid="{00000000-0005-0000-0000-00006A010000}"/>
    <cellStyle name="STYLE1 38" xfId="369" xr:uid="{00000000-0005-0000-0000-00006B010000}"/>
    <cellStyle name="STYLE1 39" xfId="370" xr:uid="{00000000-0005-0000-0000-00006C010000}"/>
    <cellStyle name="STYLE1 4" xfId="371" xr:uid="{00000000-0005-0000-0000-00006D010000}"/>
    <cellStyle name="STYLE1 40" xfId="372" xr:uid="{00000000-0005-0000-0000-00006E010000}"/>
    <cellStyle name="STYLE1 41" xfId="373" xr:uid="{00000000-0005-0000-0000-00006F010000}"/>
    <cellStyle name="STYLE1 42" xfId="374" xr:uid="{00000000-0005-0000-0000-000070010000}"/>
    <cellStyle name="STYLE1 43" xfId="375" xr:uid="{00000000-0005-0000-0000-000071010000}"/>
    <cellStyle name="STYLE1 44" xfId="376" xr:uid="{00000000-0005-0000-0000-000072010000}"/>
    <cellStyle name="STYLE1 45" xfId="377" xr:uid="{00000000-0005-0000-0000-000073010000}"/>
    <cellStyle name="STYLE1 5" xfId="378" xr:uid="{00000000-0005-0000-0000-000074010000}"/>
    <cellStyle name="STYLE1 6" xfId="379" xr:uid="{00000000-0005-0000-0000-000075010000}"/>
    <cellStyle name="STYLE1 7" xfId="380" xr:uid="{00000000-0005-0000-0000-000076010000}"/>
    <cellStyle name="STYLE1 8" xfId="381" xr:uid="{00000000-0005-0000-0000-000077010000}"/>
    <cellStyle name="STYLE1 9" xfId="382" xr:uid="{00000000-0005-0000-0000-000078010000}"/>
    <cellStyle name="STYLE2" xfId="10" xr:uid="{00000000-0005-0000-0000-000079010000}"/>
    <cellStyle name="STYLE2 10" xfId="383" xr:uid="{00000000-0005-0000-0000-00007A010000}"/>
    <cellStyle name="STYLE2 11" xfId="384" xr:uid="{00000000-0005-0000-0000-00007B010000}"/>
    <cellStyle name="STYLE2 12" xfId="385" xr:uid="{00000000-0005-0000-0000-00007C010000}"/>
    <cellStyle name="STYLE2 13" xfId="386" xr:uid="{00000000-0005-0000-0000-00007D010000}"/>
    <cellStyle name="STYLE2 14" xfId="387" xr:uid="{00000000-0005-0000-0000-00007E010000}"/>
    <cellStyle name="STYLE2 15" xfId="388" xr:uid="{00000000-0005-0000-0000-00007F010000}"/>
    <cellStyle name="STYLE2 16" xfId="389" xr:uid="{00000000-0005-0000-0000-000080010000}"/>
    <cellStyle name="STYLE2 17" xfId="390" xr:uid="{00000000-0005-0000-0000-000081010000}"/>
    <cellStyle name="STYLE2 18" xfId="391" xr:uid="{00000000-0005-0000-0000-000082010000}"/>
    <cellStyle name="STYLE2 19" xfId="392" xr:uid="{00000000-0005-0000-0000-000083010000}"/>
    <cellStyle name="STYLE2 2" xfId="11" xr:uid="{00000000-0005-0000-0000-000084010000}"/>
    <cellStyle name="STYLE2 20" xfId="393" xr:uid="{00000000-0005-0000-0000-000085010000}"/>
    <cellStyle name="STYLE2 21" xfId="394" xr:uid="{00000000-0005-0000-0000-000086010000}"/>
    <cellStyle name="STYLE2 22" xfId="395" xr:uid="{00000000-0005-0000-0000-000087010000}"/>
    <cellStyle name="STYLE2 23" xfId="396" xr:uid="{00000000-0005-0000-0000-000088010000}"/>
    <cellStyle name="STYLE2 24" xfId="397" xr:uid="{00000000-0005-0000-0000-000089010000}"/>
    <cellStyle name="STYLE2 25" xfId="398" xr:uid="{00000000-0005-0000-0000-00008A010000}"/>
    <cellStyle name="STYLE2 26" xfId="399" xr:uid="{00000000-0005-0000-0000-00008B010000}"/>
    <cellStyle name="STYLE2 27" xfId="400" xr:uid="{00000000-0005-0000-0000-00008C010000}"/>
    <cellStyle name="STYLE2 28" xfId="401" xr:uid="{00000000-0005-0000-0000-00008D010000}"/>
    <cellStyle name="STYLE2 29" xfId="402" xr:uid="{00000000-0005-0000-0000-00008E010000}"/>
    <cellStyle name="STYLE2 3" xfId="12" xr:uid="{00000000-0005-0000-0000-00008F010000}"/>
    <cellStyle name="STYLE2 30" xfId="403" xr:uid="{00000000-0005-0000-0000-000090010000}"/>
    <cellStyle name="STYLE2 31" xfId="404" xr:uid="{00000000-0005-0000-0000-000091010000}"/>
    <cellStyle name="STYLE2 32" xfId="405" xr:uid="{00000000-0005-0000-0000-000092010000}"/>
    <cellStyle name="STYLE2 33" xfId="406" xr:uid="{00000000-0005-0000-0000-000093010000}"/>
    <cellStyle name="STYLE2 34" xfId="407" xr:uid="{00000000-0005-0000-0000-000094010000}"/>
    <cellStyle name="STYLE2 35" xfId="408" xr:uid="{00000000-0005-0000-0000-000095010000}"/>
    <cellStyle name="STYLE2 36" xfId="409" xr:uid="{00000000-0005-0000-0000-000096010000}"/>
    <cellStyle name="STYLE2 37" xfId="410" xr:uid="{00000000-0005-0000-0000-000097010000}"/>
    <cellStyle name="STYLE2 38" xfId="411" xr:uid="{00000000-0005-0000-0000-000098010000}"/>
    <cellStyle name="STYLE2 39" xfId="412" xr:uid="{00000000-0005-0000-0000-000099010000}"/>
    <cellStyle name="STYLE2 4" xfId="13" xr:uid="{00000000-0005-0000-0000-00009A010000}"/>
    <cellStyle name="STYLE2 40" xfId="413" xr:uid="{00000000-0005-0000-0000-00009B010000}"/>
    <cellStyle name="STYLE2 41" xfId="414" xr:uid="{00000000-0005-0000-0000-00009C010000}"/>
    <cellStyle name="STYLE2 42" xfId="415" xr:uid="{00000000-0005-0000-0000-00009D010000}"/>
    <cellStyle name="STYLE2 43" xfId="416" xr:uid="{00000000-0005-0000-0000-00009E010000}"/>
    <cellStyle name="STYLE2 44" xfId="417" xr:uid="{00000000-0005-0000-0000-00009F010000}"/>
    <cellStyle name="STYLE2 45" xfId="418" xr:uid="{00000000-0005-0000-0000-0000A0010000}"/>
    <cellStyle name="STYLE2 46" xfId="419" xr:uid="{00000000-0005-0000-0000-0000A1010000}"/>
    <cellStyle name="STYLE2 47" xfId="420" xr:uid="{00000000-0005-0000-0000-0000A2010000}"/>
    <cellStyle name="STYLE2 48" xfId="421" xr:uid="{00000000-0005-0000-0000-0000A3010000}"/>
    <cellStyle name="STYLE2 49" xfId="422" xr:uid="{00000000-0005-0000-0000-0000A4010000}"/>
    <cellStyle name="STYLE2 5" xfId="14" xr:uid="{00000000-0005-0000-0000-0000A5010000}"/>
    <cellStyle name="STYLE2 50" xfId="423" xr:uid="{00000000-0005-0000-0000-0000A6010000}"/>
    <cellStyle name="STYLE2 51" xfId="424" xr:uid="{00000000-0005-0000-0000-0000A7010000}"/>
    <cellStyle name="STYLE2 52" xfId="425" xr:uid="{00000000-0005-0000-0000-0000A8010000}"/>
    <cellStyle name="STYLE2 53" xfId="426" xr:uid="{00000000-0005-0000-0000-0000A9010000}"/>
    <cellStyle name="STYLE2 54" xfId="427" xr:uid="{00000000-0005-0000-0000-0000AA010000}"/>
    <cellStyle name="STYLE2 55" xfId="428" xr:uid="{00000000-0005-0000-0000-0000AB010000}"/>
    <cellStyle name="STYLE2 56" xfId="429" xr:uid="{00000000-0005-0000-0000-0000AC010000}"/>
    <cellStyle name="STYLE2 57" xfId="430" xr:uid="{00000000-0005-0000-0000-0000AD010000}"/>
    <cellStyle name="STYLE2 58" xfId="431" xr:uid="{00000000-0005-0000-0000-0000AE010000}"/>
    <cellStyle name="STYLE2 59" xfId="432" xr:uid="{00000000-0005-0000-0000-0000AF010000}"/>
    <cellStyle name="STYLE2 6" xfId="433" xr:uid="{00000000-0005-0000-0000-0000B0010000}"/>
    <cellStyle name="STYLE2 60" xfId="434" xr:uid="{00000000-0005-0000-0000-0000B1010000}"/>
    <cellStyle name="STYLE2 61" xfId="435" xr:uid="{00000000-0005-0000-0000-0000B2010000}"/>
    <cellStyle name="STYLE2 62" xfId="436" xr:uid="{00000000-0005-0000-0000-0000B3010000}"/>
    <cellStyle name="STYLE2 63" xfId="437" xr:uid="{00000000-0005-0000-0000-0000B4010000}"/>
    <cellStyle name="STYLE2 64" xfId="438" xr:uid="{00000000-0005-0000-0000-0000B5010000}"/>
    <cellStyle name="STYLE2 65" xfId="439" xr:uid="{00000000-0005-0000-0000-0000B6010000}"/>
    <cellStyle name="STYLE2 66" xfId="440" xr:uid="{00000000-0005-0000-0000-0000B7010000}"/>
    <cellStyle name="STYLE2 67" xfId="441" xr:uid="{00000000-0005-0000-0000-0000B8010000}"/>
    <cellStyle name="STYLE2 68" xfId="442" xr:uid="{00000000-0005-0000-0000-0000B9010000}"/>
    <cellStyle name="STYLE2 69" xfId="443" xr:uid="{00000000-0005-0000-0000-0000BA010000}"/>
    <cellStyle name="STYLE2 7" xfId="444" xr:uid="{00000000-0005-0000-0000-0000BB010000}"/>
    <cellStyle name="STYLE2 70" xfId="445" xr:uid="{00000000-0005-0000-0000-0000BC010000}"/>
    <cellStyle name="STYLE2 71" xfId="446" xr:uid="{00000000-0005-0000-0000-0000BD010000}"/>
    <cellStyle name="STYLE2 72" xfId="447" xr:uid="{00000000-0005-0000-0000-0000BE010000}"/>
    <cellStyle name="STYLE2 73" xfId="448" xr:uid="{00000000-0005-0000-0000-0000BF010000}"/>
    <cellStyle name="STYLE2 74" xfId="449" xr:uid="{00000000-0005-0000-0000-0000C0010000}"/>
    <cellStyle name="STYLE2 75" xfId="450" xr:uid="{00000000-0005-0000-0000-0000C1010000}"/>
    <cellStyle name="STYLE2 76" xfId="451" xr:uid="{00000000-0005-0000-0000-0000C2010000}"/>
    <cellStyle name="STYLE2 77" xfId="452" xr:uid="{00000000-0005-0000-0000-0000C3010000}"/>
    <cellStyle name="STYLE2 78" xfId="453" xr:uid="{00000000-0005-0000-0000-0000C4010000}"/>
    <cellStyle name="STYLE2 79" xfId="454" xr:uid="{00000000-0005-0000-0000-0000C5010000}"/>
    <cellStyle name="STYLE2 8" xfId="455" xr:uid="{00000000-0005-0000-0000-0000C6010000}"/>
    <cellStyle name="STYLE2 80" xfId="456" xr:uid="{00000000-0005-0000-0000-0000C7010000}"/>
    <cellStyle name="STYLE2 81" xfId="457" xr:uid="{00000000-0005-0000-0000-0000C8010000}"/>
    <cellStyle name="STYLE2 82" xfId="458" xr:uid="{00000000-0005-0000-0000-0000C9010000}"/>
    <cellStyle name="STYLE2 83" xfId="459" xr:uid="{00000000-0005-0000-0000-0000CA010000}"/>
    <cellStyle name="STYLE2 84" xfId="460" xr:uid="{00000000-0005-0000-0000-0000CB010000}"/>
    <cellStyle name="STYLE2 85" xfId="461" xr:uid="{00000000-0005-0000-0000-0000CC010000}"/>
    <cellStyle name="STYLE2 9" xfId="462" xr:uid="{00000000-0005-0000-0000-0000CD010000}"/>
    <cellStyle name="STYLE3" xfId="15" xr:uid="{00000000-0005-0000-0000-0000CE010000}"/>
    <cellStyle name="STYLE3 10" xfId="463" xr:uid="{00000000-0005-0000-0000-0000CF010000}"/>
    <cellStyle name="STYLE3 11" xfId="464" xr:uid="{00000000-0005-0000-0000-0000D0010000}"/>
    <cellStyle name="STYLE3 12" xfId="465" xr:uid="{00000000-0005-0000-0000-0000D1010000}"/>
    <cellStyle name="STYLE3 13" xfId="466" xr:uid="{00000000-0005-0000-0000-0000D2010000}"/>
    <cellStyle name="STYLE3 14" xfId="467" xr:uid="{00000000-0005-0000-0000-0000D3010000}"/>
    <cellStyle name="STYLE3 15" xfId="468" xr:uid="{00000000-0005-0000-0000-0000D4010000}"/>
    <cellStyle name="STYLE3 16" xfId="469" xr:uid="{00000000-0005-0000-0000-0000D5010000}"/>
    <cellStyle name="STYLE3 17" xfId="470" xr:uid="{00000000-0005-0000-0000-0000D6010000}"/>
    <cellStyle name="STYLE3 18" xfId="471" xr:uid="{00000000-0005-0000-0000-0000D7010000}"/>
    <cellStyle name="STYLE3 19" xfId="472" xr:uid="{00000000-0005-0000-0000-0000D8010000}"/>
    <cellStyle name="STYLE3 2" xfId="16" xr:uid="{00000000-0005-0000-0000-0000D9010000}"/>
    <cellStyle name="STYLE3 20" xfId="473" xr:uid="{00000000-0005-0000-0000-0000DA010000}"/>
    <cellStyle name="STYLE3 21" xfId="474" xr:uid="{00000000-0005-0000-0000-0000DB010000}"/>
    <cellStyle name="STYLE3 22" xfId="475" xr:uid="{00000000-0005-0000-0000-0000DC010000}"/>
    <cellStyle name="STYLE3 23" xfId="476" xr:uid="{00000000-0005-0000-0000-0000DD010000}"/>
    <cellStyle name="STYLE3 24" xfId="477" xr:uid="{00000000-0005-0000-0000-0000DE010000}"/>
    <cellStyle name="STYLE3 25" xfId="478" xr:uid="{00000000-0005-0000-0000-0000DF010000}"/>
    <cellStyle name="STYLE3 26" xfId="479" xr:uid="{00000000-0005-0000-0000-0000E0010000}"/>
    <cellStyle name="STYLE3 27" xfId="480" xr:uid="{00000000-0005-0000-0000-0000E1010000}"/>
    <cellStyle name="STYLE3 28" xfId="481" xr:uid="{00000000-0005-0000-0000-0000E2010000}"/>
    <cellStyle name="STYLE3 29" xfId="482" xr:uid="{00000000-0005-0000-0000-0000E3010000}"/>
    <cellStyle name="STYLE3 3" xfId="17" xr:uid="{00000000-0005-0000-0000-0000E4010000}"/>
    <cellStyle name="STYLE3 30" xfId="483" xr:uid="{00000000-0005-0000-0000-0000E5010000}"/>
    <cellStyle name="STYLE3 31" xfId="484" xr:uid="{00000000-0005-0000-0000-0000E6010000}"/>
    <cellStyle name="STYLE3 32" xfId="485" xr:uid="{00000000-0005-0000-0000-0000E7010000}"/>
    <cellStyle name="STYLE3 33" xfId="486" xr:uid="{00000000-0005-0000-0000-0000E8010000}"/>
    <cellStyle name="STYLE3 34" xfId="487" xr:uid="{00000000-0005-0000-0000-0000E9010000}"/>
    <cellStyle name="STYLE3 35" xfId="488" xr:uid="{00000000-0005-0000-0000-0000EA010000}"/>
    <cellStyle name="STYLE3 36" xfId="489" xr:uid="{00000000-0005-0000-0000-0000EB010000}"/>
    <cellStyle name="STYLE3 37" xfId="490" xr:uid="{00000000-0005-0000-0000-0000EC010000}"/>
    <cellStyle name="STYLE3 38" xfId="491" xr:uid="{00000000-0005-0000-0000-0000ED010000}"/>
    <cellStyle name="STYLE3 39" xfId="492" xr:uid="{00000000-0005-0000-0000-0000EE010000}"/>
    <cellStyle name="STYLE3 4" xfId="18" xr:uid="{00000000-0005-0000-0000-0000EF010000}"/>
    <cellStyle name="STYLE3 40" xfId="493" xr:uid="{00000000-0005-0000-0000-0000F0010000}"/>
    <cellStyle name="STYLE3 41" xfId="494" xr:uid="{00000000-0005-0000-0000-0000F1010000}"/>
    <cellStyle name="STYLE3 42" xfId="495" xr:uid="{00000000-0005-0000-0000-0000F2010000}"/>
    <cellStyle name="STYLE3 43" xfId="496" xr:uid="{00000000-0005-0000-0000-0000F3010000}"/>
    <cellStyle name="STYLE3 44" xfId="497" xr:uid="{00000000-0005-0000-0000-0000F4010000}"/>
    <cellStyle name="STYLE3 45" xfId="498" xr:uid="{00000000-0005-0000-0000-0000F5010000}"/>
    <cellStyle name="STYLE3 46" xfId="499" xr:uid="{00000000-0005-0000-0000-0000F6010000}"/>
    <cellStyle name="STYLE3 47" xfId="500" xr:uid="{00000000-0005-0000-0000-0000F7010000}"/>
    <cellStyle name="STYLE3 48" xfId="501" xr:uid="{00000000-0005-0000-0000-0000F8010000}"/>
    <cellStyle name="STYLE3 49" xfId="502" xr:uid="{00000000-0005-0000-0000-0000F9010000}"/>
    <cellStyle name="STYLE3 5" xfId="19" xr:uid="{00000000-0005-0000-0000-0000FA010000}"/>
    <cellStyle name="STYLE3 50" xfId="503" xr:uid="{00000000-0005-0000-0000-0000FB010000}"/>
    <cellStyle name="STYLE3 51" xfId="504" xr:uid="{00000000-0005-0000-0000-0000FC010000}"/>
    <cellStyle name="STYLE3 52" xfId="505" xr:uid="{00000000-0005-0000-0000-0000FD010000}"/>
    <cellStyle name="STYLE3 53" xfId="506" xr:uid="{00000000-0005-0000-0000-0000FE010000}"/>
    <cellStyle name="STYLE3 54" xfId="507" xr:uid="{00000000-0005-0000-0000-0000FF010000}"/>
    <cellStyle name="STYLE3 55" xfId="508" xr:uid="{00000000-0005-0000-0000-000000020000}"/>
    <cellStyle name="STYLE3 56" xfId="509" xr:uid="{00000000-0005-0000-0000-000001020000}"/>
    <cellStyle name="STYLE3 57" xfId="510" xr:uid="{00000000-0005-0000-0000-000002020000}"/>
    <cellStyle name="STYLE3 58" xfId="511" xr:uid="{00000000-0005-0000-0000-000003020000}"/>
    <cellStyle name="STYLE3 59" xfId="512" xr:uid="{00000000-0005-0000-0000-000004020000}"/>
    <cellStyle name="STYLE3 6" xfId="513" xr:uid="{00000000-0005-0000-0000-000005020000}"/>
    <cellStyle name="STYLE3 60" xfId="514" xr:uid="{00000000-0005-0000-0000-000006020000}"/>
    <cellStyle name="STYLE3 61" xfId="515" xr:uid="{00000000-0005-0000-0000-000007020000}"/>
    <cellStyle name="STYLE3 62" xfId="516" xr:uid="{00000000-0005-0000-0000-000008020000}"/>
    <cellStyle name="STYLE3 63" xfId="517" xr:uid="{00000000-0005-0000-0000-000009020000}"/>
    <cellStyle name="STYLE3 64" xfId="518" xr:uid="{00000000-0005-0000-0000-00000A020000}"/>
    <cellStyle name="STYLE3 65" xfId="519" xr:uid="{00000000-0005-0000-0000-00000B020000}"/>
    <cellStyle name="STYLE3 66" xfId="520" xr:uid="{00000000-0005-0000-0000-00000C020000}"/>
    <cellStyle name="STYLE3 67" xfId="521" xr:uid="{00000000-0005-0000-0000-00000D020000}"/>
    <cellStyle name="STYLE3 68" xfId="522" xr:uid="{00000000-0005-0000-0000-00000E020000}"/>
    <cellStyle name="STYLE3 69" xfId="523" xr:uid="{00000000-0005-0000-0000-00000F020000}"/>
    <cellStyle name="STYLE3 7" xfId="524" xr:uid="{00000000-0005-0000-0000-000010020000}"/>
    <cellStyle name="STYLE3 70" xfId="525" xr:uid="{00000000-0005-0000-0000-000011020000}"/>
    <cellStyle name="STYLE3 71" xfId="526" xr:uid="{00000000-0005-0000-0000-000012020000}"/>
    <cellStyle name="STYLE3 72" xfId="527" xr:uid="{00000000-0005-0000-0000-000013020000}"/>
    <cellStyle name="STYLE3 73" xfId="528" xr:uid="{00000000-0005-0000-0000-000014020000}"/>
    <cellStyle name="STYLE3 74" xfId="529" xr:uid="{00000000-0005-0000-0000-000015020000}"/>
    <cellStyle name="STYLE3 75" xfId="530" xr:uid="{00000000-0005-0000-0000-000016020000}"/>
    <cellStyle name="STYLE3 76" xfId="531" xr:uid="{00000000-0005-0000-0000-000017020000}"/>
    <cellStyle name="STYLE3 77" xfId="532" xr:uid="{00000000-0005-0000-0000-000018020000}"/>
    <cellStyle name="STYLE3 78" xfId="533" xr:uid="{00000000-0005-0000-0000-000019020000}"/>
    <cellStyle name="STYLE3 79" xfId="534" xr:uid="{00000000-0005-0000-0000-00001A020000}"/>
    <cellStyle name="STYLE3 8" xfId="535" xr:uid="{00000000-0005-0000-0000-00001B020000}"/>
    <cellStyle name="STYLE3 80" xfId="536" xr:uid="{00000000-0005-0000-0000-00001C020000}"/>
    <cellStyle name="STYLE3 81" xfId="537" xr:uid="{00000000-0005-0000-0000-00001D020000}"/>
    <cellStyle name="STYLE3 82" xfId="538" xr:uid="{00000000-0005-0000-0000-00001E020000}"/>
    <cellStyle name="STYLE3 83" xfId="539" xr:uid="{00000000-0005-0000-0000-00001F020000}"/>
    <cellStyle name="STYLE3 9" xfId="540" xr:uid="{00000000-0005-0000-0000-000020020000}"/>
    <cellStyle name="STYLE4" xfId="20" xr:uid="{00000000-0005-0000-0000-000021020000}"/>
    <cellStyle name="STYLE4 10" xfId="541" xr:uid="{00000000-0005-0000-0000-000022020000}"/>
    <cellStyle name="STYLE4 11" xfId="542" xr:uid="{00000000-0005-0000-0000-000023020000}"/>
    <cellStyle name="STYLE4 12" xfId="543" xr:uid="{00000000-0005-0000-0000-000024020000}"/>
    <cellStyle name="STYLE4 13" xfId="544" xr:uid="{00000000-0005-0000-0000-000025020000}"/>
    <cellStyle name="STYLE4 14" xfId="545" xr:uid="{00000000-0005-0000-0000-000026020000}"/>
    <cellStyle name="STYLE4 15" xfId="546" xr:uid="{00000000-0005-0000-0000-000027020000}"/>
    <cellStyle name="STYLE4 16" xfId="547" xr:uid="{00000000-0005-0000-0000-000028020000}"/>
    <cellStyle name="STYLE4 17" xfId="548" xr:uid="{00000000-0005-0000-0000-000029020000}"/>
    <cellStyle name="STYLE4 2" xfId="549" xr:uid="{00000000-0005-0000-0000-00002A020000}"/>
    <cellStyle name="STYLE4 3" xfId="550" xr:uid="{00000000-0005-0000-0000-00002B020000}"/>
    <cellStyle name="STYLE4 4" xfId="551" xr:uid="{00000000-0005-0000-0000-00002C020000}"/>
    <cellStyle name="STYLE4 5" xfId="552" xr:uid="{00000000-0005-0000-0000-00002D020000}"/>
    <cellStyle name="STYLE4 6" xfId="553" xr:uid="{00000000-0005-0000-0000-00002E020000}"/>
    <cellStyle name="STYLE4 7" xfId="554" xr:uid="{00000000-0005-0000-0000-00002F020000}"/>
    <cellStyle name="STYLE4 8" xfId="555" xr:uid="{00000000-0005-0000-0000-000030020000}"/>
    <cellStyle name="STYLE4 9" xfId="556" xr:uid="{00000000-0005-0000-0000-000031020000}"/>
  </cellStyles>
  <dxfs count="0"/>
  <tableStyles count="0" defaultTableStyle="TableStyleMedium9" defaultPivotStyle="PivotStyleLight16"/>
  <colors>
    <mruColors>
      <color rgb="FF4DE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sychemedicscorp-my.sharepoint.com/personal/onedrive_psychemedics_com/Documents/Acton/Finance/Investor%20Relations/SEC%20Filings/2023/10-Q%20Q3/Q3%202023_Financial%20Statements.xlsx" TargetMode="External"/><Relationship Id="rId1" Type="http://schemas.openxmlformats.org/officeDocument/2006/relationships/externalLinkPath" Target="/personal/onedrive_psychemedics_com/Documents/Acton/Finance/Investor%20Relations/SEC%20Filings/2023/10-Q%20Q3/Q3%202023_Financial%20Stat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"/>
      <sheetName val="IS"/>
      <sheetName val="SOSE"/>
      <sheetName val="SOCF"/>
      <sheetName val="Note 3 - FV"/>
      <sheetName val="Note 4 - Comp Expense"/>
      <sheetName val="Note 4 - Option Activity"/>
      <sheetName val="Note 4 - SUA Activity"/>
      <sheetName val="Note 5 - Per Share Table"/>
      <sheetName val="Note 7 - Operating Lease Table"/>
      <sheetName val="Note 8 - Debt Table"/>
      <sheetName val="Note 9 - Revenue"/>
      <sheetName val="Note 9 - Segment Reporting"/>
    </sheetNames>
    <sheetDataSet>
      <sheetData sheetId="0">
        <row r="6">
          <cell r="B6" t="str">
            <v>September 30,</v>
          </cell>
          <cell r="D6" t="str">
            <v>December 31,</v>
          </cell>
        </row>
        <row r="7">
          <cell r="B7">
            <v>2023</v>
          </cell>
          <cell r="D7">
            <v>2022</v>
          </cell>
        </row>
        <row r="11">
          <cell r="B11">
            <v>1370</v>
          </cell>
        </row>
        <row r="13">
          <cell r="B13">
            <v>4596</v>
          </cell>
        </row>
        <row r="14">
          <cell r="B14">
            <v>1524</v>
          </cell>
        </row>
        <row r="15">
          <cell r="B15">
            <v>382</v>
          </cell>
        </row>
        <row r="20">
          <cell r="B20">
            <v>3357</v>
          </cell>
        </row>
        <row r="21">
          <cell r="B21">
            <v>809</v>
          </cell>
        </row>
        <row r="23">
          <cell r="B23">
            <v>2066</v>
          </cell>
        </row>
        <row r="30">
          <cell r="B30">
            <v>817</v>
          </cell>
        </row>
        <row r="31">
          <cell r="B31">
            <v>3208</v>
          </cell>
        </row>
        <row r="32">
          <cell r="B32">
            <v>302</v>
          </cell>
        </row>
        <row r="33">
          <cell r="B33">
            <v>1058</v>
          </cell>
        </row>
        <row r="37">
          <cell r="B37">
            <v>77</v>
          </cell>
        </row>
        <row r="38">
          <cell r="B38">
            <v>7</v>
          </cell>
        </row>
        <row r="39">
          <cell r="B39">
            <v>1206</v>
          </cell>
        </row>
        <row r="48">
          <cell r="B48">
            <v>32</v>
          </cell>
        </row>
        <row r="49">
          <cell r="B49">
            <v>34941</v>
          </cell>
        </row>
        <row r="50">
          <cell r="B50">
            <v>-15828</v>
          </cell>
        </row>
        <row r="51">
          <cell r="B51">
            <v>-10082</v>
          </cell>
        </row>
        <row r="52">
          <cell r="B52">
            <v>-1634</v>
          </cell>
        </row>
      </sheetData>
      <sheetData sheetId="1">
        <row r="6">
          <cell r="B6">
            <v>5704</v>
          </cell>
          <cell r="D6">
            <v>6516</v>
          </cell>
          <cell r="F6">
            <v>17100</v>
          </cell>
          <cell r="H6">
            <v>19537</v>
          </cell>
        </row>
        <row r="7">
          <cell r="B7">
            <v>3613</v>
          </cell>
          <cell r="D7">
            <v>4184</v>
          </cell>
          <cell r="F7">
            <v>10745</v>
          </cell>
          <cell r="H7">
            <v>12492</v>
          </cell>
        </row>
        <row r="13">
          <cell r="B13">
            <v>2200</v>
          </cell>
          <cell r="D13">
            <v>1588</v>
          </cell>
          <cell r="F13">
            <v>5291</v>
          </cell>
          <cell r="H13">
            <v>4360</v>
          </cell>
        </row>
        <row r="14">
          <cell r="B14">
            <v>723</v>
          </cell>
          <cell r="D14">
            <v>791</v>
          </cell>
          <cell r="F14">
            <v>2258</v>
          </cell>
          <cell r="H14">
            <v>2409</v>
          </cell>
        </row>
        <row r="15">
          <cell r="B15">
            <v>275</v>
          </cell>
          <cell r="D15">
            <v>328</v>
          </cell>
          <cell r="F15">
            <v>859</v>
          </cell>
          <cell r="H15">
            <v>1003</v>
          </cell>
        </row>
        <row r="22">
          <cell r="F22">
            <v>-500</v>
          </cell>
        </row>
        <row r="23">
          <cell r="D23">
            <v>-8</v>
          </cell>
          <cell r="F23">
            <v>-9</v>
          </cell>
          <cell r="H23">
            <v>49</v>
          </cell>
        </row>
        <row r="27">
          <cell r="A27" t="str">
            <v>Loss before provision for (benefit from) income taxes</v>
          </cell>
        </row>
        <row r="29">
          <cell r="A29" t="str">
            <v>Provision for (benefit from) income taxes</v>
          </cell>
          <cell r="B29">
            <v>992</v>
          </cell>
          <cell r="D29">
            <v>-286</v>
          </cell>
          <cell r="F29">
            <v>647</v>
          </cell>
          <cell r="H29">
            <v>-282</v>
          </cell>
        </row>
        <row r="39">
          <cell r="B39">
            <v>-0.36472632493483925</v>
          </cell>
          <cell r="D39">
            <v>-1.7204682511528912E-2</v>
          </cell>
          <cell r="F39">
            <v>-0.56121021336131516</v>
          </cell>
          <cell r="H39">
            <v>-7.0550507749866376E-2</v>
          </cell>
        </row>
        <row r="41">
          <cell r="B41">
            <v>0</v>
          </cell>
          <cell r="D41">
            <v>7.0000000000000007E-2</v>
          </cell>
          <cell r="F41">
            <v>0.14000000000000001</v>
          </cell>
          <cell r="H41">
            <v>0.14000000000000001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356D-2D0C-403C-B8ED-3E7DF7483467}">
  <sheetPr>
    <tabColor theme="9" tint="0.79998168889431442"/>
    <pageSetUpPr fitToPage="1"/>
  </sheetPr>
  <dimension ref="A1:N33"/>
  <sheetViews>
    <sheetView showGridLines="0" zoomScale="90" zoomScaleNormal="90" workbookViewId="0">
      <selection activeCell="D11" sqref="B11:D11"/>
    </sheetView>
  </sheetViews>
  <sheetFormatPr defaultColWidth="9.140625" defaultRowHeight="12.75"/>
  <cols>
    <col min="1" max="1" width="59.5703125" style="18" bestFit="1" customWidth="1"/>
    <col min="2" max="2" width="10.7109375" style="18" customWidth="1"/>
    <col min="3" max="3" width="1.7109375" style="18" customWidth="1"/>
    <col min="4" max="4" width="10.7109375" style="18" customWidth="1"/>
    <col min="5" max="5" width="1.7109375" style="18" customWidth="1"/>
    <col min="6" max="6" width="10.7109375" style="18" customWidth="1"/>
    <col min="7" max="7" width="1.7109375" style="18" customWidth="1"/>
    <col min="8" max="8" width="10.7109375" style="18" customWidth="1"/>
    <col min="9" max="9" width="13.28515625" style="18" customWidth="1"/>
    <col min="10" max="10" width="13.28515625" style="27" customWidth="1"/>
    <col min="11" max="11" width="1.7109375" style="18" customWidth="1"/>
    <col min="12" max="12" width="10" style="18" bestFit="1" customWidth="1"/>
    <col min="13" max="16384" width="9.140625" style="18"/>
  </cols>
  <sheetData>
    <row r="1" spans="1:14">
      <c r="A1" s="17"/>
      <c r="B1" s="45"/>
      <c r="C1" s="45"/>
      <c r="D1" s="45"/>
      <c r="F1" s="45"/>
      <c r="G1" s="45"/>
      <c r="H1" s="45"/>
    </row>
    <row r="2" spans="1:14">
      <c r="A2" s="17"/>
      <c r="B2" s="45" t="s">
        <v>27</v>
      </c>
      <c r="C2" s="45"/>
      <c r="D2" s="45"/>
      <c r="F2" s="45" t="s">
        <v>46</v>
      </c>
      <c r="G2" s="45"/>
      <c r="H2" s="45"/>
    </row>
    <row r="3" spans="1:14">
      <c r="A3" s="17"/>
      <c r="B3" s="46" t="s">
        <v>47</v>
      </c>
      <c r="C3" s="46"/>
      <c r="D3" s="46"/>
      <c r="F3" s="46" t="s">
        <v>47</v>
      </c>
      <c r="G3" s="46"/>
      <c r="H3" s="46"/>
    </row>
    <row r="4" spans="1:14">
      <c r="A4" s="17"/>
      <c r="B4" s="19">
        <v>2023</v>
      </c>
      <c r="C4" s="17"/>
      <c r="D4" s="19">
        <v>2022</v>
      </c>
      <c r="F4" s="19">
        <v>2023</v>
      </c>
      <c r="G4" s="17"/>
      <c r="H4" s="19">
        <v>2022</v>
      </c>
    </row>
    <row r="5" spans="1:14" ht="7.5" customHeight="1">
      <c r="A5" s="17"/>
      <c r="B5" s="20"/>
      <c r="C5" s="17"/>
      <c r="D5" s="20"/>
      <c r="F5" s="20"/>
      <c r="G5" s="17"/>
      <c r="H5" s="20"/>
    </row>
    <row r="6" spans="1:14">
      <c r="A6" s="21" t="s">
        <v>0</v>
      </c>
      <c r="B6" s="3">
        <f>[1]IS!$B$6</f>
        <v>5704</v>
      </c>
      <c r="C6" s="22"/>
      <c r="D6" s="3">
        <f>[1]IS!$D$6</f>
        <v>6516</v>
      </c>
      <c r="F6" s="3">
        <f>[1]IS!$F$6</f>
        <v>17100</v>
      </c>
      <c r="G6" s="22"/>
      <c r="H6" s="3">
        <f>[1]IS!$H$6</f>
        <v>19537</v>
      </c>
      <c r="I6" s="29">
        <f>(B6-D6)</f>
        <v>-812</v>
      </c>
      <c r="J6" s="27">
        <f>I6/D6</f>
        <v>-0.12461632903621854</v>
      </c>
      <c r="L6" s="29">
        <f>(F6-H6)</f>
        <v>-2437</v>
      </c>
      <c r="M6" s="27">
        <f>L6/H6</f>
        <v>-0.12473767722782413</v>
      </c>
    </row>
    <row r="7" spans="1:14">
      <c r="A7" s="21" t="s">
        <v>1</v>
      </c>
      <c r="B7" s="4">
        <f>[1]IS!$B$7</f>
        <v>3613</v>
      </c>
      <c r="D7" s="4">
        <f>[1]IS!$D$7</f>
        <v>4184</v>
      </c>
      <c r="F7" s="4">
        <f>[1]IS!$F$7</f>
        <v>10745</v>
      </c>
      <c r="H7" s="4">
        <f>[1]IS!$H$7</f>
        <v>12492</v>
      </c>
      <c r="I7" s="29">
        <f>(B7-D7)</f>
        <v>-571</v>
      </c>
      <c r="J7" s="27">
        <f>I7/D7</f>
        <v>-0.13647227533460804</v>
      </c>
      <c r="L7" s="29">
        <f t="shared" ref="L7:L28" si="0">(F7-H7)</f>
        <v>-1747</v>
      </c>
      <c r="M7" s="27">
        <f t="shared" ref="M7:M28" si="1">L7/H7</f>
        <v>-0.13984950368235671</v>
      </c>
    </row>
    <row r="8" spans="1:14">
      <c r="A8" s="21" t="s">
        <v>2</v>
      </c>
      <c r="B8" s="28">
        <f>B6-B7</f>
        <v>2091</v>
      </c>
      <c r="D8" s="28">
        <f>D6-D7</f>
        <v>2332</v>
      </c>
      <c r="F8" s="28">
        <f>F6-F7</f>
        <v>6355</v>
      </c>
      <c r="H8" s="28">
        <f>H6-H7</f>
        <v>7045</v>
      </c>
      <c r="I8" s="29">
        <f>(B8-D8)</f>
        <v>-241</v>
      </c>
      <c r="J8" s="27">
        <f>I8/D8</f>
        <v>-0.10334476843910806</v>
      </c>
      <c r="L8" s="29">
        <f t="shared" si="0"/>
        <v>-690</v>
      </c>
      <c r="M8" s="27">
        <f t="shared" si="1"/>
        <v>-9.7941802696948188E-2</v>
      </c>
    </row>
    <row r="9" spans="1:14" ht="9" customHeight="1">
      <c r="A9" s="21"/>
      <c r="B9" s="7"/>
      <c r="D9" s="44"/>
      <c r="F9" s="7"/>
      <c r="H9" s="7"/>
      <c r="L9" s="29"/>
      <c r="M9" s="27"/>
    </row>
    <row r="10" spans="1:14" ht="12.75" hidden="1" customHeight="1">
      <c r="B10" s="34"/>
      <c r="D10" s="34"/>
      <c r="F10" s="34"/>
      <c r="H10" s="34"/>
      <c r="L10" s="29"/>
      <c r="M10" s="27"/>
    </row>
    <row r="11" spans="1:14" ht="11.25" customHeight="1">
      <c r="A11" s="18" t="s">
        <v>39</v>
      </c>
      <c r="B11" s="47"/>
      <c r="D11" s="47"/>
      <c r="F11" s="34"/>
      <c r="H11" s="34"/>
      <c r="L11" s="29"/>
      <c r="M11" s="27"/>
      <c r="N11" s="27"/>
    </row>
    <row r="12" spans="1:14">
      <c r="A12" s="21" t="s">
        <v>3</v>
      </c>
      <c r="B12" s="5">
        <f>[1]IS!$B$13</f>
        <v>2200</v>
      </c>
      <c r="D12" s="5">
        <f>[1]IS!$D$13</f>
        <v>1588</v>
      </c>
      <c r="F12" s="5">
        <f>[1]IS!$F$13</f>
        <v>5291</v>
      </c>
      <c r="H12" s="5">
        <f>[1]IS!$H$13</f>
        <v>4360</v>
      </c>
      <c r="I12" s="29">
        <f>(B12-D12)</f>
        <v>612</v>
      </c>
      <c r="J12" s="27">
        <f>I12/D12</f>
        <v>0.38539042821158692</v>
      </c>
      <c r="L12" s="29">
        <f t="shared" si="0"/>
        <v>931</v>
      </c>
      <c r="M12" s="27">
        <f>L12/H12</f>
        <v>0.21353211009174311</v>
      </c>
    </row>
    <row r="13" spans="1:14">
      <c r="A13" s="21" t="s">
        <v>4</v>
      </c>
      <c r="B13" s="5">
        <f>[1]IS!$B$14</f>
        <v>723</v>
      </c>
      <c r="D13" s="5">
        <f>[1]IS!$D$14</f>
        <v>791</v>
      </c>
      <c r="F13" s="5">
        <f>[1]IS!$F$14</f>
        <v>2258</v>
      </c>
      <c r="H13" s="5">
        <f>[1]IS!$H$14</f>
        <v>2409</v>
      </c>
      <c r="I13" s="29">
        <f>(B13-D13)</f>
        <v>-68</v>
      </c>
      <c r="J13" s="27">
        <f>I13/D13</f>
        <v>-8.5967130214917822E-2</v>
      </c>
      <c r="L13" s="29">
        <f t="shared" si="0"/>
        <v>-151</v>
      </c>
      <c r="M13" s="27">
        <f t="shared" si="1"/>
        <v>-6.2681610626816112E-2</v>
      </c>
    </row>
    <row r="14" spans="1:14">
      <c r="A14" s="21" t="s">
        <v>5</v>
      </c>
      <c r="B14" s="4">
        <f>[1]IS!$B$15</f>
        <v>275</v>
      </c>
      <c r="D14" s="4">
        <f>[1]IS!$D$15</f>
        <v>328</v>
      </c>
      <c r="F14" s="4">
        <f>[1]IS!$F$15</f>
        <v>859</v>
      </c>
      <c r="H14" s="4">
        <f>[1]IS!$H$15</f>
        <v>1003</v>
      </c>
      <c r="I14" s="29">
        <f>(B14-D14)</f>
        <v>-53</v>
      </c>
      <c r="J14" s="27">
        <f>I14/D14</f>
        <v>-0.16158536585365854</v>
      </c>
      <c r="L14" s="29">
        <f t="shared" si="0"/>
        <v>-144</v>
      </c>
      <c r="M14" s="27">
        <f t="shared" si="1"/>
        <v>-0.14356929212362912</v>
      </c>
    </row>
    <row r="15" spans="1:14">
      <c r="A15" s="21" t="s">
        <v>40</v>
      </c>
      <c r="B15" s="7">
        <f>B12+B13+B14</f>
        <v>3198</v>
      </c>
      <c r="D15" s="7">
        <f>D12+D13+D14</f>
        <v>2707</v>
      </c>
      <c r="F15" s="7">
        <f>F12+F13+F14</f>
        <v>8408</v>
      </c>
      <c r="H15" s="7">
        <f>H12+H13+H14</f>
        <v>7772</v>
      </c>
      <c r="I15" s="29">
        <f>(B15-D15)</f>
        <v>491</v>
      </c>
      <c r="J15" s="27">
        <f>I15/D15</f>
        <v>0.18138160325083119</v>
      </c>
      <c r="L15" s="29">
        <f t="shared" si="0"/>
        <v>636</v>
      </c>
      <c r="M15" s="27">
        <f t="shared" si="1"/>
        <v>8.183221821924859E-2</v>
      </c>
    </row>
    <row r="16" spans="1:14" ht="7.5" customHeight="1">
      <c r="B16" s="5"/>
      <c r="D16" s="5"/>
      <c r="F16" s="5"/>
      <c r="H16" s="5"/>
      <c r="L16" s="29">
        <f t="shared" si="0"/>
        <v>0</v>
      </c>
      <c r="M16" s="27"/>
    </row>
    <row r="17" spans="1:13">
      <c r="A17" s="21" t="s">
        <v>36</v>
      </c>
      <c r="B17" s="28">
        <f>B8-B15</f>
        <v>-1107</v>
      </c>
      <c r="D17" s="28">
        <f>D8-D15</f>
        <v>-375</v>
      </c>
      <c r="F17" s="28">
        <f>F8-F15</f>
        <v>-2053</v>
      </c>
      <c r="H17" s="28">
        <f>H8-H15</f>
        <v>-727</v>
      </c>
      <c r="I17" s="29">
        <f>(B17-D17)</f>
        <v>-732</v>
      </c>
      <c r="J17" s="27">
        <f>I17/D17</f>
        <v>1.952</v>
      </c>
      <c r="L17" s="29">
        <f t="shared" si="0"/>
        <v>-1326</v>
      </c>
      <c r="M17" s="27">
        <f t="shared" si="1"/>
        <v>1.8239339752407153</v>
      </c>
    </row>
    <row r="18" spans="1:13" ht="7.5" customHeight="1">
      <c r="B18" s="5"/>
      <c r="D18" s="5"/>
      <c r="F18" s="5"/>
      <c r="H18" s="5"/>
      <c r="L18" s="29">
        <f t="shared" ref="L18" si="2">(F18-H18)</f>
        <v>0</v>
      </c>
      <c r="M18" s="27"/>
    </row>
    <row r="19" spans="1:13">
      <c r="A19" s="21" t="s">
        <v>48</v>
      </c>
      <c r="B19" s="7"/>
      <c r="D19" s="7"/>
      <c r="F19" s="7"/>
      <c r="H19" s="7"/>
      <c r="I19" s="29"/>
      <c r="L19" s="29"/>
      <c r="M19" s="27"/>
    </row>
    <row r="20" spans="1:13">
      <c r="A20" s="24" t="s">
        <v>42</v>
      </c>
      <c r="B20" s="7">
        <v>0</v>
      </c>
      <c r="D20" s="25">
        <v>0</v>
      </c>
      <c r="F20" s="7">
        <f>[1]IS!$F$22</f>
        <v>-500</v>
      </c>
      <c r="H20" s="25">
        <v>0</v>
      </c>
      <c r="I20" s="29"/>
      <c r="L20" s="29"/>
      <c r="M20" s="27"/>
    </row>
    <row r="21" spans="1:13">
      <c r="A21" s="24" t="s">
        <v>43</v>
      </c>
      <c r="B21" s="4">
        <v>0</v>
      </c>
      <c r="D21" s="4">
        <f>[1]IS!$D$23</f>
        <v>-8</v>
      </c>
      <c r="F21" s="4">
        <f>[1]IS!$F$23</f>
        <v>-9</v>
      </c>
      <c r="H21" s="4">
        <f>[1]IS!$H$23</f>
        <v>49</v>
      </c>
      <c r="I21" s="29"/>
      <c r="L21" s="29"/>
      <c r="M21" s="27"/>
    </row>
    <row r="22" spans="1:13">
      <c r="A22" s="24" t="s">
        <v>49</v>
      </c>
      <c r="B22" s="7">
        <f>B20+B21</f>
        <v>0</v>
      </c>
      <c r="D22" s="7">
        <f>D21</f>
        <v>-8</v>
      </c>
      <c r="F22" s="7">
        <f>F20+F21</f>
        <v>-509</v>
      </c>
      <c r="H22" s="7">
        <f>H21</f>
        <v>49</v>
      </c>
      <c r="I22" s="29"/>
      <c r="L22" s="29"/>
      <c r="M22" s="27"/>
    </row>
    <row r="23" spans="1:13" ht="7.5" customHeight="1">
      <c r="A23" s="21"/>
      <c r="B23" s="5"/>
      <c r="D23" s="5"/>
      <c r="F23" s="5"/>
      <c r="H23" s="5"/>
      <c r="L23" s="29">
        <f t="shared" si="0"/>
        <v>0</v>
      </c>
      <c r="M23" s="27"/>
    </row>
    <row r="24" spans="1:13">
      <c r="A24" s="21" t="str">
        <f>[1]IS!$A$27</f>
        <v>Loss before provision for (benefit from) income taxes</v>
      </c>
      <c r="B24" s="28">
        <f>B22+B17</f>
        <v>-1107</v>
      </c>
      <c r="D24" s="28">
        <f>D22+D17</f>
        <v>-383</v>
      </c>
      <c r="F24" s="28">
        <f>F22+F17</f>
        <v>-2562</v>
      </c>
      <c r="H24" s="28">
        <f>H22+H17</f>
        <v>-678</v>
      </c>
      <c r="I24" s="29">
        <f>(B24-D24)</f>
        <v>-724</v>
      </c>
      <c r="J24" s="27">
        <f>I24/D24</f>
        <v>1.8903394255874673</v>
      </c>
      <c r="L24" s="29">
        <f t="shared" si="0"/>
        <v>-1884</v>
      </c>
      <c r="M24" s="27">
        <f t="shared" si="1"/>
        <v>2.7787610619469025</v>
      </c>
    </row>
    <row r="25" spans="1:13" ht="7.5" customHeight="1">
      <c r="B25" s="7"/>
      <c r="D25" s="7"/>
      <c r="F25" s="7"/>
      <c r="H25" s="7"/>
      <c r="L25" s="29">
        <f t="shared" si="0"/>
        <v>0</v>
      </c>
      <c r="M25" s="27"/>
    </row>
    <row r="26" spans="1:13">
      <c r="A26" s="21" t="str">
        <f>[1]IS!$A$29</f>
        <v>Provision for (benefit from) income taxes</v>
      </c>
      <c r="B26" s="40">
        <f>[1]IS!$B$29</f>
        <v>992</v>
      </c>
      <c r="D26" s="4">
        <f>[1]IS!$D$29</f>
        <v>-286</v>
      </c>
      <c r="F26" s="40">
        <f>[1]IS!$F$29</f>
        <v>647</v>
      </c>
      <c r="H26" s="4">
        <f>[1]IS!$H$29</f>
        <v>-282</v>
      </c>
      <c r="I26" s="29">
        <f>(B26-D26)</f>
        <v>1278</v>
      </c>
      <c r="J26" s="27">
        <f>I26/D26</f>
        <v>-4.4685314685314683</v>
      </c>
      <c r="L26" s="29">
        <f t="shared" si="0"/>
        <v>929</v>
      </c>
      <c r="M26" s="27">
        <f t="shared" si="1"/>
        <v>-3.2943262411347516</v>
      </c>
    </row>
    <row r="27" spans="1:13" ht="7.5" customHeight="1">
      <c r="B27" s="5"/>
      <c r="D27" s="7"/>
      <c r="F27" s="5"/>
      <c r="H27" s="7"/>
      <c r="L27" s="29">
        <f t="shared" si="0"/>
        <v>0</v>
      </c>
      <c r="M27" s="27"/>
    </row>
    <row r="28" spans="1:13" ht="13.5" thickBot="1">
      <c r="A28" s="21" t="s">
        <v>37</v>
      </c>
      <c r="B28" s="43">
        <f>B24-B26</f>
        <v>-2099</v>
      </c>
      <c r="C28" s="22"/>
      <c r="D28" s="43">
        <f>D24-D26</f>
        <v>-97</v>
      </c>
      <c r="F28" s="43">
        <f>F24-F26</f>
        <v>-3209</v>
      </c>
      <c r="G28" s="22"/>
      <c r="H28" s="43">
        <f>H24-H26</f>
        <v>-396</v>
      </c>
      <c r="I28" s="29">
        <f>(B28-D28)</f>
        <v>-2002</v>
      </c>
      <c r="J28" s="27">
        <f>I28/D28</f>
        <v>20.63917525773196</v>
      </c>
      <c r="L28" s="29">
        <f t="shared" si="0"/>
        <v>-2813</v>
      </c>
      <c r="M28" s="27">
        <f t="shared" si="1"/>
        <v>7.1035353535353538</v>
      </c>
    </row>
    <row r="29" spans="1:13" ht="7.5" customHeight="1" thickTop="1">
      <c r="B29" s="23"/>
      <c r="D29" s="23"/>
      <c r="F29" s="23"/>
      <c r="H29" s="23"/>
    </row>
    <row r="30" spans="1:13" ht="13.9" customHeight="1" thickBot="1">
      <c r="A30" s="21" t="s">
        <v>38</v>
      </c>
      <c r="B30" s="30">
        <f>[1]IS!$B$39</f>
        <v>-0.36472632493483925</v>
      </c>
      <c r="C30" s="6"/>
      <c r="D30" s="30">
        <f>[1]IS!$D$39</f>
        <v>-1.7204682511528912E-2</v>
      </c>
      <c r="F30" s="30">
        <f>[1]IS!$F$39</f>
        <v>-0.56121021336131516</v>
      </c>
      <c r="G30" s="6"/>
      <c r="H30" s="30">
        <f>[1]IS!$H$39</f>
        <v>-7.0550507749866376E-2</v>
      </c>
    </row>
    <row r="31" spans="1:13" ht="7.5" customHeight="1" thickTop="1">
      <c r="B31" s="32"/>
      <c r="C31" s="32"/>
      <c r="D31" s="32"/>
      <c r="F31" s="32"/>
      <c r="G31" s="32"/>
      <c r="H31" s="32"/>
    </row>
    <row r="32" spans="1:13" ht="13.9" customHeight="1" thickBot="1">
      <c r="A32" s="24" t="s">
        <v>6</v>
      </c>
      <c r="B32" s="31">
        <f>[1]IS!$B$41</f>
        <v>0</v>
      </c>
      <c r="C32" s="1"/>
      <c r="D32" s="31">
        <f>[1]IS!$D$41</f>
        <v>7.0000000000000007E-2</v>
      </c>
      <c r="F32" s="31">
        <f>[1]IS!$F$41</f>
        <v>0.14000000000000001</v>
      </c>
      <c r="G32" s="1"/>
      <c r="H32" s="31">
        <f>[1]IS!$H$41</f>
        <v>0.14000000000000001</v>
      </c>
    </row>
    <row r="33" ht="7.5" customHeight="1" thickTop="1"/>
  </sheetData>
  <mergeCells count="6">
    <mergeCell ref="F1:H1"/>
    <mergeCell ref="F2:H2"/>
    <mergeCell ref="F3:H3"/>
    <mergeCell ref="B1:D1"/>
    <mergeCell ref="B2:D2"/>
    <mergeCell ref="B3:D3"/>
  </mergeCells>
  <pageMargins left="0.25" right="0.25" top="0.5" bottom="0.5" header="0.5" footer="0.5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0CD6F-80EC-47BD-8B0A-81EAF8E74BCF}">
  <sheetPr>
    <tabColor theme="9" tint="0.79998168889431442"/>
    <pageSetUpPr fitToPage="1"/>
  </sheetPr>
  <dimension ref="A1:H42"/>
  <sheetViews>
    <sheetView showGridLines="0" tabSelected="1" zoomScale="90" zoomScaleNormal="90" workbookViewId="0">
      <selection activeCell="D27" sqref="D27"/>
    </sheetView>
  </sheetViews>
  <sheetFormatPr defaultColWidth="9.140625" defaultRowHeight="12.75"/>
  <cols>
    <col min="1" max="1" width="71.140625" style="2" customWidth="1"/>
    <col min="2" max="2" width="14.28515625" style="2" customWidth="1"/>
    <col min="3" max="3" width="1.85546875" style="2" customWidth="1"/>
    <col min="4" max="4" width="14.28515625" style="2" customWidth="1"/>
    <col min="5" max="5" width="1.85546875" style="2" customWidth="1"/>
    <col min="6" max="16384" width="9.140625" style="2"/>
  </cols>
  <sheetData>
    <row r="1" spans="1:5">
      <c r="A1" s="10"/>
      <c r="B1" s="8" t="str">
        <f>[1]BS!$B$6</f>
        <v>September 30,</v>
      </c>
      <c r="C1" s="10"/>
      <c r="D1" s="8" t="str">
        <f>[1]BS!$D$6</f>
        <v>December 31,</v>
      </c>
      <c r="E1" s="10"/>
    </row>
    <row r="2" spans="1:5">
      <c r="A2" s="10"/>
      <c r="B2" s="9">
        <f>[1]BS!$B$7</f>
        <v>2023</v>
      </c>
      <c r="C2" s="10"/>
      <c r="D2" s="9">
        <f>[1]BS!$D$7</f>
        <v>2022</v>
      </c>
      <c r="E2" s="10"/>
    </row>
    <row r="3" spans="1:5">
      <c r="A3" s="11" t="s">
        <v>7</v>
      </c>
      <c r="B3" s="10"/>
      <c r="C3" s="10"/>
      <c r="D3" s="10"/>
      <c r="E3" s="10"/>
    </row>
    <row r="4" spans="1:5">
      <c r="A4" s="12" t="s">
        <v>30</v>
      </c>
      <c r="B4" s="10"/>
      <c r="C4" s="10"/>
      <c r="D4" s="10"/>
      <c r="E4" s="10"/>
    </row>
    <row r="5" spans="1:5">
      <c r="A5" s="12" t="s">
        <v>41</v>
      </c>
      <c r="B5" s="13">
        <f>[1]BS!$B$11</f>
        <v>1370</v>
      </c>
      <c r="C5" s="13"/>
      <c r="D5" s="13">
        <v>4750</v>
      </c>
      <c r="E5" s="10"/>
    </row>
    <row r="6" spans="1:5">
      <c r="A6" s="12" t="s">
        <v>29</v>
      </c>
      <c r="B6" s="14">
        <f>[1]BS!$B$13</f>
        <v>4596</v>
      </c>
      <c r="C6" s="13"/>
      <c r="D6" s="14">
        <v>3739</v>
      </c>
      <c r="E6" s="10"/>
    </row>
    <row r="7" spans="1:5">
      <c r="A7" s="12" t="s">
        <v>8</v>
      </c>
      <c r="B7" s="14">
        <f>[1]BS!$B$14</f>
        <v>1524</v>
      </c>
      <c r="C7" s="13"/>
      <c r="D7" s="14">
        <v>1136</v>
      </c>
      <c r="E7" s="10"/>
    </row>
    <row r="8" spans="1:5">
      <c r="A8" s="12" t="s">
        <v>9</v>
      </c>
      <c r="B8" s="25">
        <f>[1]BS!$B$15</f>
        <v>382</v>
      </c>
      <c r="C8" s="13"/>
      <c r="D8" s="25">
        <v>339</v>
      </c>
      <c r="E8" s="10"/>
    </row>
    <row r="9" spans="1:5">
      <c r="A9" s="12" t="s">
        <v>28</v>
      </c>
      <c r="B9" s="35">
        <f>B5+B6+B7+B8</f>
        <v>7872</v>
      </c>
      <c r="C9" s="13"/>
      <c r="D9" s="35">
        <f>D5+D6+D7+D8</f>
        <v>9964</v>
      </c>
      <c r="E9" s="10"/>
    </row>
    <row r="10" spans="1:5">
      <c r="A10" s="12"/>
      <c r="B10" s="14"/>
      <c r="C10" s="13"/>
      <c r="D10" s="14"/>
      <c r="E10" s="10"/>
    </row>
    <row r="11" spans="1:5">
      <c r="A11" s="12" t="s">
        <v>34</v>
      </c>
      <c r="B11" s="14">
        <f>[1]BS!$B$20</f>
        <v>3357</v>
      </c>
      <c r="C11" s="13"/>
      <c r="D11" s="14">
        <v>4573</v>
      </c>
      <c r="E11" s="10"/>
    </row>
    <row r="12" spans="1:5">
      <c r="A12" s="12" t="s">
        <v>26</v>
      </c>
      <c r="B12" s="14">
        <f>[1]BS!$B$21</f>
        <v>809</v>
      </c>
      <c r="C12" s="13"/>
      <c r="D12" s="14">
        <v>823</v>
      </c>
      <c r="E12" s="10"/>
    </row>
    <row r="13" spans="1:5">
      <c r="A13" s="12" t="s">
        <v>35</v>
      </c>
      <c r="B13" s="25">
        <v>0</v>
      </c>
      <c r="C13" s="13"/>
      <c r="D13" s="14">
        <v>691</v>
      </c>
      <c r="E13" s="10"/>
    </row>
    <row r="14" spans="1:5">
      <c r="A14" s="12" t="s">
        <v>31</v>
      </c>
      <c r="B14" s="14">
        <f>[1]BS!$B$23</f>
        <v>2066</v>
      </c>
      <c r="C14" s="13"/>
      <c r="D14" s="14">
        <v>2681</v>
      </c>
      <c r="E14" s="10"/>
    </row>
    <row r="15" spans="1:5" ht="13.5" thickBot="1">
      <c r="A15" s="12" t="s">
        <v>10</v>
      </c>
      <c r="B15" s="16">
        <f>B9+B11+B12+B13+B14</f>
        <v>14104</v>
      </c>
      <c r="C15" s="13"/>
      <c r="D15" s="16">
        <f>D9+D11+D12+D13+D14</f>
        <v>18732</v>
      </c>
      <c r="E15" s="10"/>
    </row>
    <row r="16" spans="1:5" ht="13.5" thickTop="1">
      <c r="A16" s="12"/>
      <c r="B16" s="13"/>
      <c r="C16" s="13"/>
      <c r="D16" s="13"/>
      <c r="E16" s="10"/>
    </row>
    <row r="17" spans="1:8">
      <c r="A17" s="11" t="s">
        <v>11</v>
      </c>
      <c r="B17" s="13"/>
      <c r="C17" s="13"/>
      <c r="D17" s="13"/>
      <c r="E17" s="10"/>
    </row>
    <row r="18" spans="1:8">
      <c r="A18" s="12"/>
      <c r="B18" s="13"/>
      <c r="C18" s="13"/>
      <c r="D18" s="13"/>
      <c r="E18" s="10"/>
    </row>
    <row r="19" spans="1:8">
      <c r="A19" s="12" t="s">
        <v>12</v>
      </c>
      <c r="B19" s="13"/>
      <c r="C19" s="13"/>
      <c r="D19" s="13"/>
      <c r="E19" s="10"/>
    </row>
    <row r="20" spans="1:8">
      <c r="A20" s="12" t="s">
        <v>13</v>
      </c>
      <c r="B20" s="13">
        <f>[1]BS!$B$30</f>
        <v>817</v>
      </c>
      <c r="C20" s="13"/>
      <c r="D20" s="13">
        <v>448</v>
      </c>
      <c r="E20" s="10"/>
    </row>
    <row r="21" spans="1:8">
      <c r="A21" s="12" t="s">
        <v>14</v>
      </c>
      <c r="B21" s="14">
        <f>[1]BS!$B$31</f>
        <v>3208</v>
      </c>
      <c r="C21" s="13"/>
      <c r="D21" s="14">
        <v>3939</v>
      </c>
      <c r="E21" s="10"/>
    </row>
    <row r="22" spans="1:8">
      <c r="A22" s="12" t="s">
        <v>15</v>
      </c>
      <c r="B22" s="14">
        <f>[1]BS!$B$32</f>
        <v>302</v>
      </c>
      <c r="C22" s="13"/>
      <c r="D22" s="14">
        <v>294</v>
      </c>
      <c r="E22" s="10"/>
    </row>
    <row r="23" spans="1:8">
      <c r="A23" s="12" t="s">
        <v>16</v>
      </c>
      <c r="B23" s="14">
        <f>[1]BS!$B$33</f>
        <v>1058</v>
      </c>
      <c r="C23" s="13"/>
      <c r="D23" s="14">
        <v>1037</v>
      </c>
      <c r="E23" s="10"/>
    </row>
    <row r="24" spans="1:8">
      <c r="A24" s="12" t="s">
        <v>17</v>
      </c>
      <c r="B24" s="35">
        <f>B20+B21+B22+B23</f>
        <v>5385</v>
      </c>
      <c r="C24" s="13"/>
      <c r="D24" s="35">
        <f>D20+D21+D22+D23</f>
        <v>5718</v>
      </c>
      <c r="E24" s="10"/>
      <c r="F24" s="42"/>
      <c r="H24" s="42"/>
    </row>
    <row r="25" spans="1:8">
      <c r="A25" s="12"/>
      <c r="B25" s="13"/>
      <c r="C25" s="13"/>
      <c r="D25" s="13"/>
      <c r="E25" s="10"/>
    </row>
    <row r="26" spans="1:8">
      <c r="A26" s="12" t="s">
        <v>32</v>
      </c>
      <c r="B26" s="14">
        <f>[1]BS!$B$37</f>
        <v>77</v>
      </c>
      <c r="C26" s="13"/>
      <c r="D26" s="14">
        <v>305</v>
      </c>
      <c r="E26" s="10"/>
    </row>
    <row r="27" spans="1:8">
      <c r="A27" s="12" t="s">
        <v>44</v>
      </c>
      <c r="B27" s="14">
        <f>[1]BS!$B$38</f>
        <v>7</v>
      </c>
      <c r="C27" s="13"/>
      <c r="D27" s="25">
        <v>0</v>
      </c>
      <c r="E27" s="10"/>
    </row>
    <row r="28" spans="1:8">
      <c r="A28" s="12" t="s">
        <v>33</v>
      </c>
      <c r="B28" s="14">
        <f>[1]BS!$B$39</f>
        <v>1206</v>
      </c>
      <c r="C28" s="13"/>
      <c r="D28" s="14">
        <v>1938</v>
      </c>
      <c r="E28" s="10"/>
    </row>
    <row r="29" spans="1:8">
      <c r="A29" s="12" t="s">
        <v>18</v>
      </c>
      <c r="B29" s="35">
        <f>B24+B26+B27+B28</f>
        <v>6675</v>
      </c>
      <c r="C29" s="13"/>
      <c r="D29" s="35">
        <f>D24+D26+D28</f>
        <v>7961</v>
      </c>
      <c r="E29" s="10"/>
    </row>
    <row r="30" spans="1:8">
      <c r="A30" s="12"/>
      <c r="B30" s="13"/>
      <c r="C30" s="13"/>
      <c r="D30" s="13"/>
      <c r="E30" s="10"/>
    </row>
    <row r="31" spans="1:8">
      <c r="A31" s="12" t="s">
        <v>19</v>
      </c>
      <c r="B31" s="13"/>
      <c r="C31" s="13"/>
      <c r="D31" s="13"/>
      <c r="E31" s="10"/>
    </row>
    <row r="32" spans="1:8" ht="25.5">
      <c r="A32" s="41" t="s">
        <v>45</v>
      </c>
      <c r="B32" s="38">
        <f>[1]BS!$B$48</f>
        <v>32</v>
      </c>
      <c r="C32" s="13"/>
      <c r="D32" s="15">
        <v>32</v>
      </c>
      <c r="E32" s="10"/>
    </row>
    <row r="33" spans="1:5">
      <c r="A33" s="12" t="s">
        <v>20</v>
      </c>
      <c r="B33" s="39">
        <f>[1]BS!$B$49</f>
        <v>34941</v>
      </c>
      <c r="C33" s="13"/>
      <c r="D33" s="14">
        <v>34275</v>
      </c>
      <c r="E33" s="10"/>
    </row>
    <row r="34" spans="1:5">
      <c r="A34" s="12" t="s">
        <v>21</v>
      </c>
      <c r="B34" s="33">
        <f>[1]BS!$B$51</f>
        <v>-10082</v>
      </c>
      <c r="C34" s="13"/>
      <c r="D34" s="7">
        <v>-10082</v>
      </c>
      <c r="E34" s="10"/>
    </row>
    <row r="35" spans="1:5">
      <c r="A35" s="12" t="s">
        <v>22</v>
      </c>
      <c r="B35" s="33">
        <f>[1]BS!$B$50</f>
        <v>-15828</v>
      </c>
      <c r="C35" s="13"/>
      <c r="D35" s="7">
        <v>-11820</v>
      </c>
      <c r="E35" s="10"/>
    </row>
    <row r="36" spans="1:5">
      <c r="A36" s="12" t="s">
        <v>23</v>
      </c>
      <c r="B36" s="40">
        <f>[1]BS!$B$52</f>
        <v>-1634</v>
      </c>
      <c r="C36" s="13"/>
      <c r="D36" s="4">
        <v>-1634</v>
      </c>
      <c r="E36" s="10"/>
    </row>
    <row r="37" spans="1:5">
      <c r="A37" s="12" t="s">
        <v>24</v>
      </c>
      <c r="B37" s="15">
        <f>B32+B33+B34+B35+B36</f>
        <v>7429</v>
      </c>
      <c r="C37" s="13"/>
      <c r="D37" s="15">
        <f>D32+D33+D34+D35+D36</f>
        <v>10771</v>
      </c>
      <c r="E37" s="10"/>
    </row>
    <row r="38" spans="1:5">
      <c r="A38" s="12"/>
      <c r="B38" s="37"/>
      <c r="C38" s="13"/>
      <c r="D38" s="37"/>
      <c r="E38" s="10"/>
    </row>
    <row r="39" spans="1:5" ht="13.5" thickBot="1">
      <c r="A39" s="12" t="s">
        <v>25</v>
      </c>
      <c r="B39" s="36">
        <f>B37+B29</f>
        <v>14104</v>
      </c>
      <c r="C39" s="13"/>
      <c r="D39" s="36">
        <f>D37+D29</f>
        <v>18732</v>
      </c>
    </row>
    <row r="40" spans="1:5" ht="9" customHeight="1" thickTop="1"/>
    <row r="41" spans="1:5" ht="7.15" customHeight="1"/>
    <row r="42" spans="1:5">
      <c r="B42" s="26">
        <f>B39-B15</f>
        <v>0</v>
      </c>
      <c r="D42" s="26">
        <f>D39-D15</f>
        <v>0</v>
      </c>
    </row>
  </sheetData>
  <pageMargins left="0.75" right="0.75" top="0.75" bottom="0.75" header="0.5" footer="0.5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 PR</vt:lpstr>
      <vt:lpstr>BS PR</vt:lpstr>
    </vt:vector>
  </TitlesOfParts>
  <Manager/>
  <Company>Psychemedics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RaymondR</dc:creator>
  <cp:keywords/>
  <dc:description/>
  <cp:lastModifiedBy>Andrew Limbek</cp:lastModifiedBy>
  <cp:revision/>
  <cp:lastPrinted>2021-03-24T14:31:40Z</cp:lastPrinted>
  <dcterms:created xsi:type="dcterms:W3CDTF">2009-11-03T16:45:44Z</dcterms:created>
  <dcterms:modified xsi:type="dcterms:W3CDTF">2023-11-03T16:47:58Z</dcterms:modified>
  <cp:category/>
  <cp:contentStatus/>
</cp:coreProperties>
</file>